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Übersicht" sheetId="1" r:id="rId1"/>
    <sheet name="Klassenliste" sheetId="2" r:id="rId2"/>
    <sheet name="Bücherliste" sheetId="3" r:id="rId3"/>
    <sheet name="Schülerliste" sheetId="4" r:id="rId4"/>
    <sheet name="Unterschriften EV" sheetId="5" r:id="rId5"/>
    <sheet name="Kontaktliste" sheetId="6" r:id="rId6"/>
    <sheet name="Belehrung" sheetId="7" r:id="rId7"/>
    <sheet name="HA_AM" sheetId="8" r:id="rId8"/>
    <sheet name="KR_RL" sheetId="9" r:id="rId9"/>
    <sheet name="Sitzplan" sheetId="10" r:id="rId10"/>
    <sheet name="Sitzplan_Bild" sheetId="11" r:id="rId11"/>
    <sheet name="Anwesenheit_1" sheetId="12" r:id="rId12"/>
    <sheet name="Anwesenheit_2" sheetId="13" r:id="rId13"/>
    <sheet name="Anwesenheit Übersicht" sheetId="14" r:id="rId14"/>
    <sheet name="Antrag Klassenfahrt" sheetId="15" r:id="rId15"/>
    <sheet name="Belehrung KF" sheetId="16" r:id="rId16"/>
    <sheet name="Einnahmen_1" sheetId="17" r:id="rId17"/>
    <sheet name="Einnahmen_2" sheetId="18" r:id="rId18"/>
    <sheet name="Ausgaben" sheetId="19" r:id="rId19"/>
    <sheet name="Saldierung" sheetId="20" r:id="rId20"/>
  </sheets>
  <definedNames>
    <definedName name="_xlnm.Print_Area" localSheetId="7">'HA_AM'!$A$1:$AM$29</definedName>
    <definedName name="Ausgaben">'Ausgaben'!$J$34</definedName>
    <definedName name="Einnahmen">'Einnahmen_2'!$I$39</definedName>
    <definedName name="Klasse">'Klassenliste'!$D$1</definedName>
    <definedName name="Schuljahr">'Klassenliste'!$D$2</definedName>
  </definedNames>
  <calcPr fullCalcOnLoad="1"/>
</workbook>
</file>

<file path=xl/comments2.xml><?xml version="1.0" encoding="utf-8"?>
<comments xmlns="http://schemas.openxmlformats.org/spreadsheetml/2006/main">
  <authors>
    <author/>
  </authors>
  <commentList>
    <comment ref="E4" authorId="0">
      <text>
        <r>
          <rPr>
            <sz val="10"/>
            <rFont val="Arial"/>
            <family val="2"/>
          </rPr>
          <t>Erster Vorname</t>
        </r>
      </text>
    </comment>
  </commentList>
</comments>
</file>

<file path=xl/comments3.xml><?xml version="1.0" encoding="utf-8"?>
<comments xmlns="http://schemas.openxmlformats.org/spreadsheetml/2006/main">
  <authors>
    <author/>
  </authors>
  <commentList>
    <comment ref="C41" authorId="0">
      <text>
        <r>
          <rPr>
            <sz val="10"/>
            <rFont val="Arial"/>
            <family val="2"/>
          </rPr>
          <t>Wird automatisch ausgefüllt, kann aber überschrieben werden.</t>
        </r>
      </text>
    </comment>
  </commentList>
</comments>
</file>

<file path=xl/comments4.xml><?xml version="1.0" encoding="utf-8"?>
<comments xmlns="http://schemas.openxmlformats.org/spreadsheetml/2006/main">
  <authors>
    <author/>
  </authors>
  <commentList>
    <comment ref="B26" authorId="0">
      <text>
        <r>
          <rPr>
            <sz val="10"/>
            <rFont val="Arial"/>
            <family val="2"/>
          </rPr>
          <t>Wird automatisch ausgefüllt, kann aber überschrieben werden.</t>
        </r>
      </text>
    </comment>
  </commentList>
</comments>
</file>

<file path=xl/comments5.xml><?xml version="1.0" encoding="utf-8"?>
<comments xmlns="http://schemas.openxmlformats.org/spreadsheetml/2006/main">
  <authors>
    <author/>
  </authors>
  <commentList>
    <comment ref="C1" authorId="0">
      <text>
        <r>
          <rPr>
            <sz val="10"/>
            <rFont val="Arial"/>
            <family val="2"/>
          </rPr>
          <t>Wird automatisch übernommen</t>
        </r>
      </text>
    </comment>
    <comment ref="D1" authorId="0">
      <text>
        <r>
          <rPr>
            <sz val="10"/>
            <rFont val="Arial"/>
            <family val="2"/>
          </rPr>
          <t>Wird automatisch übernommen</t>
        </r>
      </text>
    </comment>
  </commentList>
</comments>
</file>

<file path=xl/comments6.xml><?xml version="1.0" encoding="utf-8"?>
<comments xmlns="http://schemas.openxmlformats.org/spreadsheetml/2006/main">
  <authors>
    <author/>
  </authors>
  <commentList>
    <comment ref="D1" authorId="0">
      <text>
        <r>
          <rPr>
            <sz val="10"/>
            <rFont val="Arial"/>
            <family val="2"/>
          </rPr>
          <t>Wird automatisch übernommen</t>
        </r>
      </text>
    </comment>
  </commentList>
</comments>
</file>

<file path=xl/comments7.xml><?xml version="1.0" encoding="utf-8"?>
<comments xmlns="http://schemas.openxmlformats.org/spreadsheetml/2006/main">
  <authors>
    <author/>
  </authors>
  <commentList>
    <comment ref="A1" authorId="0">
      <text>
        <r>
          <rPr>
            <sz val="10"/>
            <rFont val="Arial"/>
            <family val="2"/>
          </rPr>
          <t>Wird automatisch übernommen.</t>
        </r>
      </text>
    </comment>
    <comment ref="A5" authorId="0">
      <text>
        <r>
          <rPr>
            <sz val="10"/>
            <rFont val="Arial"/>
            <family val="2"/>
          </rPr>
          <t>Inhalte der Belehrung eintragen</t>
        </r>
      </text>
    </comment>
    <comment ref="B55" authorId="0">
      <text>
        <r>
          <rPr>
            <sz val="10"/>
            <rFont val="Arial"/>
            <family val="2"/>
          </rPr>
          <t>Wird automatisch ausgefüllt, kann aber überschrieben werden.</t>
        </r>
      </text>
    </comment>
  </commentList>
</comments>
</file>

<file path=xl/comments9.xml><?xml version="1.0" encoding="utf-8"?>
<comments xmlns="http://schemas.openxmlformats.org/spreadsheetml/2006/main">
  <authors>
    <author/>
  </authors>
  <commentList>
    <comment ref="C2" authorId="0">
      <text>
        <r>
          <rPr>
            <sz val="10"/>
            <rFont val="Arial"/>
            <family val="2"/>
          </rPr>
          <t>Hier erstes Datum eintragen.</t>
        </r>
      </text>
    </comment>
  </commentList>
</comments>
</file>

<file path=xl/sharedStrings.xml><?xml version="1.0" encoding="utf-8"?>
<sst xmlns="http://schemas.openxmlformats.org/spreadsheetml/2006/main" count="561" uniqueCount="300">
  <si>
    <t>Dieses Dokument enthält folgende Tabellen:</t>
  </si>
  <si>
    <t>Name</t>
  </si>
  <si>
    <t>Inhalt</t>
  </si>
  <si>
    <t>Anmerkung</t>
  </si>
  <si>
    <t>Klassenliste</t>
  </si>
  <si>
    <t>Angaben zu Geschlecht, Namen und Vornamen aller Sch.</t>
  </si>
  <si>
    <t>Müssen sortiert eingetragen werden</t>
  </si>
  <si>
    <t>Bücherliste</t>
  </si>
  <si>
    <t>Fach und Titel des Buches sind anzupassen.</t>
  </si>
  <si>
    <t>Schülerliste</t>
  </si>
  <si>
    <t>Schülerliste, z.B. für Exkursionen</t>
  </si>
  <si>
    <t>Unterschriften EV</t>
  </si>
  <si>
    <t>Unterschriftenliste für eine Elternversammlung</t>
  </si>
  <si>
    <t>Zum Unterschreiben herumgeben</t>
  </si>
  <si>
    <t>Kontaktliste</t>
  </si>
  <si>
    <t>Kontaktliste für Elternversammlung</t>
  </si>
  <si>
    <t>Zum Ausfüllen herumgeben</t>
  </si>
  <si>
    <t>HA_AM</t>
  </si>
  <si>
    <t>Liste für fehlende Hausaufgaben und Arbeitsmittel zur Einlage ins Klassenbuch</t>
  </si>
  <si>
    <t>Auf 2 A4-Blätter drucken, zusammenkleben</t>
  </si>
  <si>
    <t>KR_RL</t>
  </si>
  <si>
    <t>Liste für übernommene Rollen im Klassenrat</t>
  </si>
  <si>
    <t>Anwesenheit 1. Halbjahr</t>
  </si>
  <si>
    <t>Übersichtstabelle für die Anwesenheit im 1. Halbjahr</t>
  </si>
  <si>
    <t>Symbole der Legende müssen verwendet werden</t>
  </si>
  <si>
    <t>Anwesenheit 2. Halbjahr</t>
  </si>
  <si>
    <t>Übersichtstabelle für die Anwesenheit im 2. Halbjahr</t>
  </si>
  <si>
    <t>Anwesenheit gesamt</t>
  </si>
  <si>
    <t>Gesamtübersicht</t>
  </si>
  <si>
    <t>Daten werden automatisch übernommen</t>
  </si>
  <si>
    <t>Klassenfahrten</t>
  </si>
  <si>
    <t>Antrag Klassenfahrt</t>
  </si>
  <si>
    <t>Anlage zum Antrag Schul II 171 auf Genehmigung einer Klassenfahrt</t>
  </si>
  <si>
    <t>Mehrere Anpassungen der Inhalte erforderlich</t>
  </si>
  <si>
    <t>Belehrung Klassenfahrt</t>
  </si>
  <si>
    <t>Belehrungsliste</t>
  </si>
  <si>
    <t>Muss nicht angepasst werden</t>
  </si>
  <si>
    <t>Abrechnung Klassenfahrt</t>
  </si>
  <si>
    <t>Tabellen für Einnahmen, Ausgaben und Saldierung</t>
  </si>
  <si>
    <t>Das Dokument wurde erstellt von Kerstin Funke. Bei Fragen oder Problemen wenden Sie sich bitte an mich.</t>
  </si>
  <si>
    <t>Das Dokument wurde ursprünglich mit LibreOffice (OpenOffice) erstellt. Ob alle Tabellen auch mit Excel fehlerfrei arbeiten und korrekt formatiert sind wurde nicht überprüft.</t>
  </si>
  <si>
    <t>Klasse</t>
  </si>
  <si>
    <t>7 f</t>
  </si>
  <si>
    <t>Schuljahr</t>
  </si>
  <si>
    <t>2017/18</t>
  </si>
  <si>
    <t>Vorname</t>
  </si>
  <si>
    <t>Rufname</t>
  </si>
  <si>
    <t>w</t>
  </si>
  <si>
    <t>Mustermann</t>
  </si>
  <si>
    <t>Anna</t>
  </si>
  <si>
    <t>Bitte nur diese Liste anpassen,</t>
  </si>
  <si>
    <t>dazu die grau unterlegten Felder ausfüllen.</t>
  </si>
  <si>
    <t>Automatisch gewählten Rufnamen evtl. überschreiben.</t>
  </si>
  <si>
    <t>Alle anderen Tabellen werden automatisch angepasst!</t>
  </si>
  <si>
    <t>Bestätigung über den Empfang von Schulbüchern</t>
  </si>
  <si>
    <t>Ma</t>
  </si>
  <si>
    <t>Lehrbuch:</t>
  </si>
  <si>
    <t>Titel</t>
  </si>
  <si>
    <t>Mit meiner Unterschrift bestätige ich, dass ich das oben genannte Lehrbuch leihweise erhalten habe. Ich verpflichte mich, sorgsam damit umzugehen. Mir ist bekannt, dass ich das Buch bei Verlust oder Beschädigung ersetzen muss.</t>
  </si>
  <si>
    <t xml:space="preserve"> Nr.</t>
  </si>
  <si>
    <t>Unterschrift</t>
  </si>
  <si>
    <t>Schäden</t>
  </si>
  <si>
    <t>Rück</t>
  </si>
  <si>
    <t>Berlin,</t>
  </si>
  <si>
    <t>Klassenlehrer(in)/Leitende(r) Lehrer(in) (Unterschrift)</t>
  </si>
  <si>
    <t>Felix-Mendelssohn-Bartholdy-Gymnasium</t>
  </si>
  <si>
    <t>Bezirk Pankow</t>
  </si>
  <si>
    <t>Berlin</t>
  </si>
  <si>
    <t>Lfd.  Nr.</t>
  </si>
  <si>
    <t>Stempel / Unterschrift</t>
  </si>
  <si>
    <t>1. Elternversammlung</t>
  </si>
  <si>
    <t>Anwesenheitsliste</t>
  </si>
  <si>
    <t>Lfd. Nr.</t>
  </si>
  <si>
    <t>Name der Schülerin/ des Schülers</t>
  </si>
  <si>
    <t>Unterschrift/ en</t>
  </si>
  <si>
    <t>Telefon</t>
  </si>
  <si>
    <t>E-Mail</t>
  </si>
  <si>
    <t>Mit meiner Unterschrift bestätige ich, dass ich zu folgenden Punkten belehrt wurde. Ich verpflichte mich, mich an alle Punkte dieser Belehrung zu halten.</t>
  </si>
  <si>
    <t>-</t>
  </si>
  <si>
    <t>Fortsetzung Rückseite</t>
  </si>
  <si>
    <t>Belehrung Seite 2</t>
  </si>
  <si>
    <t>Berlin, den</t>
  </si>
  <si>
    <t>Hausaufgaben</t>
  </si>
  <si>
    <t>Arbeitsmittel</t>
  </si>
  <si>
    <t>Rollen im Klassenrat</t>
  </si>
  <si>
    <t>Datum</t>
  </si>
  <si>
    <t>Verwendete Abkürzungen</t>
  </si>
  <si>
    <t>MD</t>
  </si>
  <si>
    <t>RL</t>
  </si>
  <si>
    <t>ZW</t>
  </si>
  <si>
    <t>RW</t>
  </si>
  <si>
    <t>PK</t>
  </si>
  <si>
    <t>Moderator</t>
  </si>
  <si>
    <t>Redeliste</t>
  </si>
  <si>
    <t>Zeitwächter</t>
  </si>
  <si>
    <t>Regelwächter</t>
  </si>
  <si>
    <t>Protokollant</t>
  </si>
  <si>
    <t xml:space="preserve">Sitzplan  </t>
  </si>
  <si>
    <t>Lehrer</t>
  </si>
  <si>
    <t xml:space="preserve">Gültig ab </t>
  </si>
  <si>
    <t>Sitzplan</t>
  </si>
  <si>
    <t>Gültig ab</t>
  </si>
  <si>
    <t>B1</t>
  </si>
  <si>
    <t>B2</t>
  </si>
  <si>
    <t>B3</t>
  </si>
  <si>
    <t>B4</t>
  </si>
  <si>
    <t>B5</t>
  </si>
  <si>
    <t>B6</t>
  </si>
  <si>
    <t>N1</t>
  </si>
  <si>
    <t>N2</t>
  </si>
  <si>
    <t>N3</t>
  </si>
  <si>
    <t>N4</t>
  </si>
  <si>
    <t>N5</t>
  </si>
  <si>
    <t>N6</t>
  </si>
  <si>
    <t>B7</t>
  </si>
  <si>
    <t>B8</t>
  </si>
  <si>
    <t>B9</t>
  </si>
  <si>
    <t>B10</t>
  </si>
  <si>
    <t>B11</t>
  </si>
  <si>
    <t>B12</t>
  </si>
  <si>
    <t>N7</t>
  </si>
  <si>
    <t>N8</t>
  </si>
  <si>
    <t>N9</t>
  </si>
  <si>
    <t>N10</t>
  </si>
  <si>
    <t>N11</t>
  </si>
  <si>
    <t>N12</t>
  </si>
  <si>
    <t>B13</t>
  </si>
  <si>
    <t>B14</t>
  </si>
  <si>
    <t>B15</t>
  </si>
  <si>
    <t>B16</t>
  </si>
  <si>
    <t>B17</t>
  </si>
  <si>
    <t>B18</t>
  </si>
  <si>
    <t>N13</t>
  </si>
  <si>
    <t>N14</t>
  </si>
  <si>
    <t>N15</t>
  </si>
  <si>
    <t>N16</t>
  </si>
  <si>
    <t>N17</t>
  </si>
  <si>
    <t>N18</t>
  </si>
  <si>
    <t>B19</t>
  </si>
  <si>
    <t>B20</t>
  </si>
  <si>
    <t>B21</t>
  </si>
  <si>
    <t>B22</t>
  </si>
  <si>
    <t>B23</t>
  </si>
  <si>
    <t>B24</t>
  </si>
  <si>
    <t>N19</t>
  </si>
  <si>
    <t>N20</t>
  </si>
  <si>
    <t>N21</t>
  </si>
  <si>
    <t>N22</t>
  </si>
  <si>
    <t>N23</t>
  </si>
  <si>
    <t>N24</t>
  </si>
  <si>
    <t>B25</t>
  </si>
  <si>
    <t>B26</t>
  </si>
  <si>
    <t>B27</t>
  </si>
  <si>
    <t>B28</t>
  </si>
  <si>
    <t>B29</t>
  </si>
  <si>
    <t>B30</t>
  </si>
  <si>
    <t>N25</t>
  </si>
  <si>
    <t>N26</t>
  </si>
  <si>
    <t>N27</t>
  </si>
  <si>
    <t>N28</t>
  </si>
  <si>
    <t>N29</t>
  </si>
  <si>
    <t>N30</t>
  </si>
  <si>
    <t>B31</t>
  </si>
  <si>
    <t>B32</t>
  </si>
  <si>
    <t>B33</t>
  </si>
  <si>
    <t>B34</t>
  </si>
  <si>
    <t>N31</t>
  </si>
  <si>
    <t>N32</t>
  </si>
  <si>
    <t>N33</t>
  </si>
  <si>
    <t>N34</t>
  </si>
  <si>
    <t>1. HJ</t>
  </si>
  <si>
    <t>September</t>
  </si>
  <si>
    <t>Oktober</t>
  </si>
  <si>
    <t>November</t>
  </si>
  <si>
    <t>Dezember</t>
  </si>
  <si>
    <t>Januar</t>
  </si>
  <si>
    <t>.</t>
  </si>
  <si>
    <t>e</t>
  </si>
  <si>
    <t>ue</t>
  </si>
  <si>
    <t>stw</t>
  </si>
  <si>
    <t>stw ue</t>
  </si>
  <si>
    <t>v</t>
  </si>
  <si>
    <t>?</t>
  </si>
  <si>
    <t>Legende:</t>
  </si>
  <si>
    <t>Entschuldigt</t>
  </si>
  <si>
    <t>- stundenweise</t>
  </si>
  <si>
    <t>Unentschuldigt</t>
  </si>
  <si>
    <t>Verspätet</t>
  </si>
  <si>
    <t>Ungeklärt</t>
  </si>
  <si>
    <t>2. HJ</t>
  </si>
  <si>
    <t>Februar</t>
  </si>
  <si>
    <t>März</t>
  </si>
  <si>
    <t>April</t>
  </si>
  <si>
    <t>Mai</t>
  </si>
  <si>
    <t>Juni</t>
  </si>
  <si>
    <t>Juli</t>
  </si>
  <si>
    <t>Anwesenheit</t>
  </si>
  <si>
    <t xml:space="preserve">Stand vom: </t>
  </si>
  <si>
    <t>Gesamt</t>
  </si>
  <si>
    <t>tgw</t>
  </si>
  <si>
    <t>tgw ue</t>
  </si>
  <si>
    <t>GESAMT</t>
  </si>
  <si>
    <t>Geschäftsstempel der Schule</t>
  </si>
  <si>
    <t xml:space="preserve">Anlage 2          </t>
  </si>
  <si>
    <t>Anlage zum Antrag Schul II 171</t>
  </si>
  <si>
    <r>
      <rPr>
        <sz val="12"/>
        <rFont val="Arial"/>
        <family val="2"/>
      </rPr>
      <t xml:space="preserve">Genehmigung einer Schülerfahrt der Klasse/Gruppe        </t>
    </r>
    <r>
      <rPr>
        <b/>
        <sz val="16"/>
        <rFont val="Arial"/>
        <family val="2"/>
      </rPr>
      <t>Klasse</t>
    </r>
  </si>
  <si>
    <r>
      <rPr>
        <sz val="12"/>
        <rFont val="Arial"/>
        <family val="2"/>
      </rPr>
      <t xml:space="preserve">nach  </t>
    </r>
    <r>
      <rPr>
        <sz val="14"/>
        <rFont val="Arial"/>
        <family val="2"/>
      </rPr>
      <t>Ort (Land)</t>
    </r>
    <r>
      <rPr>
        <sz val="12"/>
        <rFont val="Arial"/>
        <family val="2"/>
      </rPr>
      <t xml:space="preserve">  vom  </t>
    </r>
    <r>
      <rPr>
        <sz val="14"/>
        <rFont val="Arial"/>
        <family val="2"/>
      </rPr>
      <t>TT.MM.</t>
    </r>
    <r>
      <rPr>
        <sz val="12"/>
        <rFont val="Arial"/>
        <family val="2"/>
      </rPr>
      <t xml:space="preserve">   bis   </t>
    </r>
    <r>
      <rPr>
        <sz val="14"/>
        <rFont val="Arial"/>
        <family val="2"/>
      </rPr>
      <t>TT.MM.JJJJ</t>
    </r>
  </si>
  <si>
    <t>Ort</t>
  </si>
  <si>
    <t>Land</t>
  </si>
  <si>
    <r>
      <rPr>
        <sz val="12"/>
        <rFont val="Arial"/>
        <family val="2"/>
      </rPr>
      <t xml:space="preserve">Die Klasse/Gruppe         </t>
    </r>
    <r>
      <rPr>
        <b/>
        <sz val="16"/>
        <rFont val="Arial"/>
        <family val="2"/>
      </rPr>
      <t>Klasse</t>
    </r>
    <r>
      <rPr>
        <sz val="12"/>
        <rFont val="Arial"/>
        <family val="2"/>
      </rPr>
      <t xml:space="preserve">            umfasst folgende Schülerinnen und Schüler</t>
    </r>
  </si>
  <si>
    <r>
      <rPr>
        <sz val="12"/>
        <rFont val="Arial"/>
        <family val="2"/>
      </rPr>
      <t xml:space="preserve">      Begründung, warum der/die Schüler/in       an der Schülerfahrt </t>
    </r>
    <r>
      <rPr>
        <b/>
        <sz val="12"/>
        <rFont val="Arial"/>
        <family val="2"/>
      </rPr>
      <t>nicht</t>
    </r>
    <r>
      <rPr>
        <sz val="12"/>
        <rFont val="Arial"/>
        <family val="2"/>
      </rPr>
      <t xml:space="preserve"> teilnimmt</t>
    </r>
  </si>
  <si>
    <t>Schul II 172 – Schülerliste zum Antrag Schul II 171 (Schülerfahrt) (11.07)</t>
  </si>
  <si>
    <t>Anlage 2</t>
  </si>
  <si>
    <r>
      <rPr>
        <sz val="12"/>
        <rFont val="Arial"/>
        <family val="2"/>
      </rPr>
      <t xml:space="preserve">Berlin, den    </t>
    </r>
    <r>
      <rPr>
        <sz val="14"/>
        <rFont val="Arial"/>
        <family val="2"/>
      </rPr>
      <t>TT.MM.JJJJ</t>
    </r>
  </si>
  <si>
    <t>Gesehen: Berlin</t>
  </si>
  <si>
    <t>Schulleiter(in) (Unterschrift)</t>
  </si>
  <si>
    <t>Schul II 172 – Rs</t>
  </si>
  <si>
    <t>nach  Ort (Land)  vom  TT.MM.  bis  TT.MM.JJJJ</t>
  </si>
  <si>
    <t>Mit meiner Unterschrift bestätige ich, dass ich über das Verhalten während der Klassenfahrt zu folgenden Punkten belehrt wurde. Ich verpflichte mich, mich an alle Punkte dieser Belehrung zu halten. Mir ist bekannt, dass ich bei Nichteinhaltung von der weiteren Teilnahme an der Fahrt ausgeschlossen werde.</t>
  </si>
  <si>
    <t>- Normgerechte Benutzung der Transportmittel/ angepasstes Verhalten im Straßenverkehr</t>
  </si>
  <si>
    <t>- Ab- und Anmeldepflicht beim Lehrer/ Betreuer</t>
  </si>
  <si>
    <t>- Kein Alleingang ohne Gruppe bzw. Abmeldung</t>
  </si>
  <si>
    <t>- Kein Alkoholkonsum</t>
  </si>
  <si>
    <t>- Verbot des Besitzes, des Kaufes und des Konsums illegaler Drogen</t>
  </si>
  <si>
    <t>- Eigenverantwortliche Aufbewahrung von Geld- und Wertgegenständen</t>
  </si>
  <si>
    <t>- Sofortige Meldung von Unfällen</t>
  </si>
  <si>
    <t>- Sportliche Aktivitäten auf eigene Gefahr</t>
  </si>
  <si>
    <t>- Den Anweisungen der Lehrer/ Betreuer ist unbedingt Folge zu leisten.</t>
  </si>
  <si>
    <t>Anlage 5</t>
  </si>
  <si>
    <t>(Geschäftsstempel der Schule)</t>
  </si>
  <si>
    <t>Abrechnung</t>
  </si>
  <si>
    <t>der Selbstbewirtschaftungsmittel bei Schülerfahrten</t>
  </si>
  <si>
    <r>
      <rPr>
        <sz val="10"/>
        <rFont val="Arial"/>
        <family val="2"/>
      </rPr>
      <t xml:space="preserve">Schülerfahrt der Klasse/Gruppe      </t>
    </r>
    <r>
      <rPr>
        <sz val="12"/>
        <rFont val="Arial"/>
        <family val="2"/>
      </rPr>
      <t>Klasse</t>
    </r>
  </si>
  <si>
    <t>nach/in</t>
  </si>
  <si>
    <t xml:space="preserve">     Ort / Land</t>
  </si>
  <si>
    <r>
      <rPr>
        <sz val="10"/>
        <rFont val="Arial"/>
        <family val="2"/>
      </rPr>
      <t xml:space="preserve">Tag der Abfahrt:        </t>
    </r>
    <r>
      <rPr>
        <sz val="12"/>
        <rFont val="Arial"/>
        <family val="2"/>
      </rPr>
      <t>04.06.2018</t>
    </r>
    <r>
      <rPr>
        <sz val="10"/>
        <rFont val="Arial"/>
        <family val="2"/>
      </rPr>
      <t xml:space="preserve">                   Tag der Rückreise:        </t>
    </r>
    <r>
      <rPr>
        <sz val="12"/>
        <rFont val="Arial"/>
        <family val="2"/>
      </rPr>
      <t>08.06.2018</t>
    </r>
  </si>
  <si>
    <r>
      <rPr>
        <sz val="10"/>
        <rFont val="Arial"/>
        <family val="2"/>
      </rPr>
      <t xml:space="preserve">Tage:     </t>
    </r>
    <r>
      <rPr>
        <sz val="12"/>
        <rFont val="Arial"/>
        <family val="2"/>
      </rPr>
      <t>5</t>
    </r>
  </si>
  <si>
    <t>Fahrtenleiter(in):</t>
  </si>
  <si>
    <t xml:space="preserve">  Frau V. Nachname</t>
  </si>
  <si>
    <t>Begleiter(innen):</t>
  </si>
  <si>
    <t xml:space="preserve">  Herr V. Nachname</t>
  </si>
  <si>
    <t>A. Einnahmen</t>
  </si>
  <si>
    <t>a)</t>
  </si>
  <si>
    <t>Von den nachstehend aufgeführten Teilnehmern wurden folgende Beträge auf dem Sonderkonto</t>
  </si>
  <si>
    <r>
      <rPr>
        <sz val="10"/>
        <rFont val="Arial"/>
        <family val="2"/>
      </rPr>
      <t xml:space="preserve">          </t>
    </r>
    <r>
      <rPr>
        <sz val="12"/>
        <rFont val="Arial"/>
        <family val="2"/>
      </rPr>
      <t>12345678</t>
    </r>
    <r>
      <rPr>
        <sz val="10"/>
        <rFont val="Arial"/>
        <family val="2"/>
      </rPr>
      <t xml:space="preserve">          bei der        </t>
    </r>
    <r>
      <rPr>
        <sz val="12"/>
        <rFont val="Arial"/>
        <family val="2"/>
      </rPr>
      <t>Bankname</t>
    </r>
  </si>
  <si>
    <t>vereinnahmt:</t>
  </si>
  <si>
    <t>Betrag</t>
  </si>
  <si>
    <t>€</t>
  </si>
  <si>
    <t>Übertrag:....................................................................................................................</t>
  </si>
  <si>
    <t>Schul II 174 – Abrechnung der Selbstbewirtschaftungsmittel bei Schülerfahrten – 4 Seiten – (11.07)</t>
  </si>
  <si>
    <t>Übertrag:  …..............................................................................................................</t>
  </si>
  <si>
    <t>Insgesamt:..................................................................................................................</t>
  </si>
  <si>
    <t>b)</t>
  </si>
  <si>
    <t>Öffentliche Zuschüsse wurden gewährt:</t>
  </si>
  <si>
    <t>Bundesagentur für Arbeit</t>
  </si>
  <si>
    <t>Für Mustermann, Anna</t>
  </si>
  <si>
    <t>1.    von</t>
  </si>
  <si>
    <t>2.    von</t>
  </si>
  <si>
    <t>3.    von</t>
  </si>
  <si>
    <t>c)</t>
  </si>
  <si>
    <t>Sonstige Spenden bzw. Zuschüsse wurden gewährt:</t>
  </si>
  <si>
    <t>d)</t>
  </si>
  <si>
    <t>Zinsen des Geldinstituts:</t>
  </si>
  <si>
    <r>
      <rPr>
        <b/>
        <sz val="10"/>
        <rFont val="Arial"/>
        <family val="2"/>
      </rPr>
      <t xml:space="preserve">Gesamteinnahmen:  </t>
    </r>
    <r>
      <rPr>
        <sz val="10"/>
        <rFont val="Arial"/>
        <family val="2"/>
      </rPr>
      <t>….............................................................................................</t>
    </r>
  </si>
  <si>
    <t>Schul II 174 – Seite 2</t>
  </si>
  <si>
    <r>
      <rPr>
        <b/>
        <sz val="13"/>
        <rFont val="Arial"/>
        <family val="2"/>
      </rPr>
      <t>B. Ausgaben*</t>
    </r>
    <r>
      <rPr>
        <b/>
        <vertAlign val="superscript"/>
        <sz val="13"/>
        <rFont val="Arial"/>
        <family val="2"/>
      </rPr>
      <t>)</t>
    </r>
  </si>
  <si>
    <t xml:space="preserve">  Tag der   Zahlung</t>
  </si>
  <si>
    <r>
      <rPr>
        <sz val="10"/>
        <rFont val="Arial"/>
        <family val="2"/>
      </rPr>
      <t>Für die Richtigkeit der Leistung**</t>
    </r>
    <r>
      <rPr>
        <vertAlign val="superscript"/>
        <sz val="10"/>
        <rFont val="Arial"/>
        <family val="2"/>
      </rPr>
      <t>)</t>
    </r>
    <r>
      <rPr>
        <sz val="10"/>
        <rFont val="Arial"/>
        <family val="2"/>
      </rPr>
      <t xml:space="preserve"> </t>
    </r>
  </si>
  <si>
    <t>Empfänger</t>
  </si>
  <si>
    <t>Verwendungszweck</t>
  </si>
  <si>
    <t>Ausgaben:  ….............................................................................................</t>
  </si>
  <si>
    <r>
      <rPr>
        <sz val="10"/>
        <rFont val="Arial"/>
        <family val="2"/>
      </rPr>
      <t>€*</t>
    </r>
    <r>
      <rPr>
        <vertAlign val="superscript"/>
        <sz val="10"/>
        <rFont val="Arial"/>
        <family val="2"/>
      </rPr>
      <t>)</t>
    </r>
  </si>
  <si>
    <t>Gebühren der Kontoführung:  …................................................................</t>
  </si>
  <si>
    <r>
      <rPr>
        <b/>
        <sz val="10"/>
        <rFont val="Arial"/>
        <family val="2"/>
      </rPr>
      <t xml:space="preserve">Gesamtausgaben:  </t>
    </r>
    <r>
      <rPr>
        <sz val="10"/>
        <rFont val="Arial"/>
        <family val="2"/>
      </rPr>
      <t>…................................................................................</t>
    </r>
  </si>
  <si>
    <t xml:space="preserve"> *)  Notfalls Einlegebogen verwenden</t>
  </si>
  <si>
    <t>**)  Nur Ausfüllen, wenn der Fahrtenleiter nicht selbst die Kontrolle der vertragsmäßigen Ausführung übernimmt oder eine solche Bescheinigung nicht bereits</t>
  </si>
  <si>
    <t xml:space="preserve">      auf der beigefügten Rechnung oder dem beigefügten Lieferschein steht</t>
  </si>
  <si>
    <t>Schul II 174 – Seite 3</t>
  </si>
  <si>
    <t>C. Ausgleich</t>
  </si>
  <si>
    <t>1.</t>
  </si>
  <si>
    <t>Saldierung</t>
  </si>
  <si>
    <t>Gesamteinnahmen:  …...................................................................................................</t>
  </si>
  <si>
    <t>Gesamtausgaben:  ….....................................................................................................</t>
  </si>
  <si>
    <r>
      <rPr>
        <b/>
        <sz val="10"/>
        <rFont val="Arial"/>
        <family val="2"/>
      </rPr>
      <t>Differenz:</t>
    </r>
    <r>
      <rPr>
        <sz val="10"/>
        <rFont val="Arial"/>
        <family val="2"/>
      </rPr>
      <t xml:space="preserve">  …..................................................................................................................</t>
    </r>
  </si>
  <si>
    <t>2.</t>
  </si>
  <si>
    <t>Die nicht verbrauchten Mittel wurden unter Beachtung von Nummer 4 Abs. 11 der Ausführungs-</t>
  </si>
  <si>
    <t>vorschriften über Veranstaltungen in der Schule in der Fassung vom   25.10.2007</t>
  </si>
  <si>
    <t>zurückgeführt:</t>
  </si>
  <si>
    <t>a) an die Erziehungsberechtigten bzw. an die Schüler-innen  …...................................</t>
  </si>
  <si>
    <t>b) an den Haushalt bei öffentlichen Zuschüssen  …................…...................................</t>
  </si>
  <si>
    <r>
      <rPr>
        <b/>
        <sz val="10"/>
        <rFont val="Arial"/>
        <family val="2"/>
      </rPr>
      <t xml:space="preserve">Insgesamt:  </t>
    </r>
    <r>
      <rPr>
        <sz val="10"/>
        <rFont val="Arial"/>
        <family val="2"/>
      </rPr>
      <t>...................................................................................................................</t>
    </r>
  </si>
  <si>
    <t>Ich erkläre, dass ich die Selbstbewirtschaftungsmittel sparsam und zweckentsprechend verwaltet habe. Das für</t>
  </si>
  <si>
    <r>
      <rPr>
        <sz val="10"/>
        <rFont val="Arial"/>
        <family val="2"/>
      </rPr>
      <t xml:space="preserve">die Schülerfahrt eingerichtete Sonderkonto           </t>
    </r>
    <r>
      <rPr>
        <sz val="12"/>
        <rFont val="Arial"/>
        <family val="2"/>
      </rPr>
      <t>0123456789</t>
    </r>
    <r>
      <rPr>
        <sz val="10"/>
        <rFont val="Arial"/>
        <family val="2"/>
      </rPr>
      <t xml:space="preserve">          bei der        </t>
    </r>
    <r>
      <rPr>
        <sz val="12"/>
        <rFont val="Arial"/>
        <family val="2"/>
      </rPr>
      <t>Name der Bank</t>
    </r>
  </si>
  <si>
    <t>weist laut vorstehender Abrechnung einen Bestand von Null auf.</t>
  </si>
  <si>
    <t>Der Elternversammlung hat dieser Nachweis zur Information vorgelegen.</t>
  </si>
  <si>
    <t>Sachlich und rechnerisch richtig:</t>
  </si>
  <si>
    <t>Fahrtenleiter/in (Datum, Unterschrift)</t>
  </si>
  <si>
    <t>U.</t>
  </si>
  <si>
    <t>an die Schulleitung</t>
  </si>
  <si>
    <t>zur Prüfung und zum Verbleib.</t>
  </si>
</sst>
</file>

<file path=xl/styles.xml><?xml version="1.0" encoding="utf-8"?>
<styleSheet xmlns="http://schemas.openxmlformats.org/spreadsheetml/2006/main">
  <numFmts count="10">
    <numFmt numFmtId="164" formatCode="General"/>
    <numFmt numFmtId="165" formatCode="DDD&quot;   &quot;DD"/>
    <numFmt numFmtId="166" formatCode="0"/>
    <numFmt numFmtId="167" formatCode="DD/MM/YYYY"/>
    <numFmt numFmtId="168" formatCode="DD/MM/"/>
    <numFmt numFmtId="169" formatCode="DD/MM/YY"/>
    <numFmt numFmtId="170" formatCode="@"/>
    <numFmt numFmtId="171" formatCode="DDD\ DD"/>
    <numFmt numFmtId="172" formatCode="0.00"/>
    <numFmt numFmtId="173" formatCode="#,##0.00\ [$€-407];[RED]\-#,##0.00\ [$€-407]"/>
  </numFmts>
  <fonts count="43">
    <font>
      <sz val="10"/>
      <name val="Arial"/>
      <family val="2"/>
    </font>
    <font>
      <sz val="10"/>
      <name val="Lucida Sans"/>
      <family val="2"/>
    </font>
    <font>
      <b/>
      <sz val="10"/>
      <name val="Arial"/>
      <family val="2"/>
    </font>
    <font>
      <i/>
      <sz val="10"/>
      <name val="Arial"/>
      <family val="2"/>
    </font>
    <font>
      <sz val="10"/>
      <color indexed="12"/>
      <name val="Arial"/>
      <family val="2"/>
    </font>
    <font>
      <i/>
      <sz val="8"/>
      <name val="Arial"/>
      <family val="2"/>
    </font>
    <font>
      <b/>
      <sz val="15"/>
      <name val="Arial"/>
      <family val="2"/>
    </font>
    <font>
      <b/>
      <sz val="13"/>
      <name val="Arial"/>
      <family val="2"/>
    </font>
    <font>
      <sz val="12"/>
      <name val="Arial"/>
      <family val="2"/>
    </font>
    <font>
      <b/>
      <sz val="12"/>
      <color indexed="39"/>
      <name val="Arial"/>
      <family val="2"/>
    </font>
    <font>
      <b/>
      <sz val="16"/>
      <name val="Arial"/>
      <family val="2"/>
    </font>
    <font>
      <b/>
      <sz val="14"/>
      <name val="Arial"/>
      <family val="2"/>
    </font>
    <font>
      <b/>
      <sz val="12"/>
      <name val="Arial"/>
      <family val="2"/>
    </font>
    <font>
      <sz val="8"/>
      <name val="Arial"/>
      <family val="2"/>
    </font>
    <font>
      <sz val="16"/>
      <name val="Arial"/>
      <family val="2"/>
    </font>
    <font>
      <sz val="14"/>
      <name val="Arial"/>
      <family val="2"/>
    </font>
    <font>
      <sz val="11"/>
      <name val="Arial"/>
      <family val="2"/>
    </font>
    <font>
      <sz val="12"/>
      <name val="Times New Roman"/>
      <family val="1"/>
    </font>
    <font>
      <sz val="13"/>
      <name val="Arial"/>
      <family val="2"/>
    </font>
    <font>
      <b/>
      <sz val="12"/>
      <color indexed="9"/>
      <name val="Arial"/>
      <family val="2"/>
    </font>
    <font>
      <b/>
      <sz val="14"/>
      <color indexed="9"/>
      <name val="Arial"/>
      <family val="2"/>
    </font>
    <font>
      <b/>
      <sz val="11"/>
      <name val="Arial"/>
      <family val="2"/>
    </font>
    <font>
      <sz val="20"/>
      <name val="Arial"/>
      <family val="2"/>
    </font>
    <font>
      <sz val="26"/>
      <name val="Arial"/>
      <family val="2"/>
    </font>
    <font>
      <i/>
      <sz val="26"/>
      <name val="Arial"/>
      <family val="2"/>
    </font>
    <font>
      <i/>
      <sz val="22"/>
      <name val="Arial"/>
      <family val="2"/>
    </font>
    <font>
      <sz val="24"/>
      <name val="Arial"/>
      <family val="2"/>
    </font>
    <font>
      <sz val="18"/>
      <name val="Arial"/>
      <family val="2"/>
    </font>
    <font>
      <sz val="6"/>
      <name val="Arial"/>
      <family val="2"/>
    </font>
    <font>
      <b/>
      <sz val="6"/>
      <name val="Arial"/>
      <family val="2"/>
    </font>
    <font>
      <sz val="12"/>
      <color indexed="17"/>
      <name val="Arial"/>
      <family val="2"/>
    </font>
    <font>
      <b/>
      <sz val="12"/>
      <color indexed="17"/>
      <name val="Arial"/>
      <family val="2"/>
    </font>
    <font>
      <sz val="12"/>
      <color indexed="39"/>
      <name val="Arial"/>
      <family val="2"/>
    </font>
    <font>
      <i/>
      <sz val="12"/>
      <name val="Arial"/>
      <family val="2"/>
    </font>
    <font>
      <b/>
      <i/>
      <sz val="12"/>
      <name val="Arial"/>
      <family val="2"/>
    </font>
    <font>
      <b/>
      <i/>
      <sz val="12"/>
      <color indexed="17"/>
      <name val="Arial"/>
      <family val="2"/>
    </font>
    <font>
      <b/>
      <i/>
      <sz val="12"/>
      <color indexed="39"/>
      <name val="Arial"/>
      <family val="2"/>
    </font>
    <font>
      <sz val="7"/>
      <name val="Arial"/>
      <family val="2"/>
    </font>
    <font>
      <b/>
      <vertAlign val="superscript"/>
      <sz val="13"/>
      <name val="Arial"/>
      <family val="2"/>
    </font>
    <font>
      <vertAlign val="superscript"/>
      <sz val="10"/>
      <name val="Arial"/>
      <family val="2"/>
    </font>
    <font>
      <sz val="10"/>
      <color indexed="59"/>
      <name val="Arial"/>
      <family val="2"/>
    </font>
    <font>
      <b/>
      <sz val="8"/>
      <name val="Arial"/>
      <family val="2"/>
    </font>
    <font>
      <u val="single"/>
      <sz val="10"/>
      <name val="Arial"/>
      <family val="2"/>
    </font>
  </fonts>
  <fills count="15">
    <fill>
      <patternFill/>
    </fill>
    <fill>
      <patternFill patternType="gray125"/>
    </fill>
    <fill>
      <patternFill patternType="solid">
        <fgColor indexed="27"/>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s>
  <borders count="17">
    <border>
      <left/>
      <right/>
      <top/>
      <bottom/>
      <diagonal/>
    </border>
    <border>
      <left style="hair">
        <color indexed="18"/>
      </left>
      <right style="hair">
        <color indexed="18"/>
      </right>
      <top style="hair">
        <color indexed="18"/>
      </top>
      <bottom style="hair">
        <color indexed="1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color indexed="63"/>
      </bottom>
    </border>
    <border>
      <left style="hair">
        <color indexed="8"/>
      </left>
      <right style="hair">
        <color indexed="18"/>
      </right>
      <top style="hair">
        <color indexed="18"/>
      </top>
      <bottom style="hair">
        <color indexed="18"/>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thin">
        <color indexed="8"/>
      </top>
      <bottom style="hair">
        <color indexed="8"/>
      </bottom>
    </border>
    <border>
      <left>
        <color indexed="63"/>
      </left>
      <right>
        <color indexed="63"/>
      </right>
      <top style="hair">
        <color indexed="8"/>
      </top>
      <bottom>
        <color indexed="63"/>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2" borderId="1" applyProtection="0">
      <alignment horizontal="right" vertical="center" wrapText="1"/>
    </xf>
    <xf numFmtId="166" fontId="1" fillId="3" borderId="0" applyBorder="0" applyProtection="0">
      <alignment horizontal="center"/>
    </xf>
    <xf numFmtId="166" fontId="1" fillId="4" borderId="0" applyBorder="0" applyProtection="0">
      <alignment horizontal="center"/>
    </xf>
    <xf numFmtId="164" fontId="1" fillId="5" borderId="0" applyNumberFormat="0" applyBorder="0" applyAlignment="0" applyProtection="0"/>
    <xf numFmtId="164" fontId="1" fillId="6" borderId="0" applyNumberFormat="0" applyBorder="0" applyAlignment="0" applyProtection="0"/>
  </cellStyleXfs>
  <cellXfs count="233">
    <xf numFmtId="164" fontId="0" fillId="0" borderId="0" xfId="0" applyAlignment="1">
      <alignmen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0" fillId="0" borderId="0" xfId="0" applyAlignment="1">
      <alignment horizontal="center"/>
    </xf>
    <xf numFmtId="164" fontId="6" fillId="0" borderId="0" xfId="0" applyFont="1" applyAlignment="1">
      <alignment/>
    </xf>
    <xf numFmtId="164" fontId="7" fillId="7" borderId="0" xfId="0" applyFont="1" applyFill="1" applyAlignment="1">
      <alignment/>
    </xf>
    <xf numFmtId="164" fontId="7" fillId="0" borderId="0" xfId="0" applyFont="1" applyAlignment="1">
      <alignment/>
    </xf>
    <xf numFmtId="164" fontId="8" fillId="0" borderId="0" xfId="0" applyFont="1" applyAlignment="1">
      <alignment/>
    </xf>
    <xf numFmtId="164" fontId="0" fillId="7" borderId="0" xfId="0" applyFont="1" applyFill="1" applyAlignment="1">
      <alignment horizontal="center"/>
    </xf>
    <xf numFmtId="164" fontId="8" fillId="7" borderId="0" xfId="0" applyFont="1" applyFill="1" applyAlignment="1">
      <alignment/>
    </xf>
    <xf numFmtId="164" fontId="9" fillId="8" borderId="0" xfId="0" applyFont="1" applyFill="1" applyAlignment="1">
      <alignment/>
    </xf>
    <xf numFmtId="164" fontId="8" fillId="0" borderId="0" xfId="0" applyFont="1" applyFill="1" applyAlignment="1">
      <alignment/>
    </xf>
    <xf numFmtId="164" fontId="0" fillId="0" borderId="0" xfId="0" applyFill="1" applyAlignment="1">
      <alignment/>
    </xf>
    <xf numFmtId="164" fontId="0" fillId="7" borderId="0" xfId="0" applyFill="1" applyAlignment="1">
      <alignment/>
    </xf>
    <xf numFmtId="164" fontId="8" fillId="0" borderId="0" xfId="0" applyFont="1" applyAlignment="1">
      <alignment vertical="center"/>
    </xf>
    <xf numFmtId="164" fontId="10" fillId="0" borderId="0" xfId="0" applyFont="1" applyAlignment="1">
      <alignment horizontal="left"/>
    </xf>
    <xf numFmtId="164" fontId="8" fillId="0" borderId="0" xfId="0" applyFont="1" applyAlignment="1">
      <alignment horizontal="left"/>
    </xf>
    <xf numFmtId="164" fontId="8" fillId="0" borderId="0" xfId="0" applyFont="1" applyAlignment="1">
      <alignment/>
    </xf>
    <xf numFmtId="164" fontId="11" fillId="0" borderId="2" xfId="0" applyFont="1" applyBorder="1" applyAlignment="1">
      <alignment horizontal="center"/>
    </xf>
    <xf numFmtId="164" fontId="8" fillId="0" borderId="0" xfId="0" applyFont="1" applyAlignment="1">
      <alignment horizontal="center"/>
    </xf>
    <xf numFmtId="164" fontId="8" fillId="0" borderId="3" xfId="0" applyFont="1" applyBorder="1" applyAlignment="1">
      <alignment/>
    </xf>
    <xf numFmtId="164" fontId="11" fillId="0" borderId="0" xfId="0" applyFont="1" applyAlignment="1">
      <alignment/>
    </xf>
    <xf numFmtId="164" fontId="11" fillId="0" borderId="3" xfId="0" applyFont="1" applyBorder="1" applyAlignment="1">
      <alignment horizontal="center"/>
    </xf>
    <xf numFmtId="164" fontId="8" fillId="0" borderId="0" xfId="0" applyFont="1" applyBorder="1" applyAlignment="1">
      <alignment horizontal="left" vertical="center" wrapText="1"/>
    </xf>
    <xf numFmtId="164" fontId="12" fillId="0" borderId="4" xfId="0" applyFont="1" applyBorder="1" applyAlignment="1">
      <alignment horizontal="center" vertical="center"/>
    </xf>
    <xf numFmtId="164" fontId="8" fillId="0" borderId="5" xfId="0" applyFont="1" applyBorder="1" applyAlignment="1">
      <alignment horizontal="center" vertical="center" wrapText="1"/>
    </xf>
    <xf numFmtId="164" fontId="8" fillId="0" borderId="0" xfId="0" applyFont="1" applyAlignment="1">
      <alignment horizontal="center" vertical="center" wrapText="1"/>
    </xf>
    <xf numFmtId="164" fontId="0" fillId="0" borderId="5" xfId="0" applyBorder="1" applyAlignment="1">
      <alignment horizontal="center"/>
    </xf>
    <xf numFmtId="164" fontId="0" fillId="0" borderId="5" xfId="0" applyBorder="1" applyAlignment="1">
      <alignment horizontal="left"/>
    </xf>
    <xf numFmtId="164" fontId="8" fillId="0" borderId="5" xfId="0" applyFont="1" applyBorder="1" applyAlignment="1">
      <alignment vertical="center"/>
    </xf>
    <xf numFmtId="164" fontId="8" fillId="0" borderId="0" xfId="0" applyFont="1" applyFill="1" applyAlignment="1">
      <alignment vertical="center"/>
    </xf>
    <xf numFmtId="167" fontId="8" fillId="0" borderId="0" xfId="0" applyNumberFormat="1" applyFont="1" applyBorder="1" applyAlignment="1">
      <alignment horizontal="left"/>
    </xf>
    <xf numFmtId="164" fontId="13" fillId="0" borderId="0" xfId="0" applyFont="1" applyAlignment="1">
      <alignment vertical="center"/>
    </xf>
    <xf numFmtId="164" fontId="10" fillId="0" borderId="0" xfId="0" applyFont="1" applyBorder="1" applyAlignment="1">
      <alignment horizontal="center"/>
    </xf>
    <xf numFmtId="164" fontId="14" fillId="0" borderId="0" xfId="0" applyFont="1" applyBorder="1" applyAlignment="1">
      <alignment horizontal="center"/>
    </xf>
    <xf numFmtId="164" fontId="14" fillId="0" borderId="0" xfId="0" applyFont="1" applyAlignment="1">
      <alignment horizontal="center"/>
    </xf>
    <xf numFmtId="164" fontId="14" fillId="0" borderId="0" xfId="0" applyFont="1" applyAlignment="1">
      <alignment/>
    </xf>
    <xf numFmtId="164" fontId="10" fillId="0" borderId="0" xfId="0" applyFont="1" applyBorder="1" applyAlignment="1">
      <alignment horizontal="center" vertical="center"/>
    </xf>
    <xf numFmtId="164" fontId="10" fillId="0" borderId="0" xfId="0" applyFont="1" applyAlignment="1">
      <alignment horizontal="center" vertical="center"/>
    </xf>
    <xf numFmtId="164" fontId="14" fillId="0" borderId="0" xfId="0" applyFont="1" applyAlignment="1">
      <alignment vertical="center"/>
    </xf>
    <xf numFmtId="164" fontId="8" fillId="0" borderId="0" xfId="0" applyFont="1" applyBorder="1" applyAlignment="1">
      <alignment horizontal="center" vertical="center" wrapText="1"/>
    </xf>
    <xf numFmtId="164" fontId="8" fillId="0" borderId="5" xfId="0" applyFont="1" applyBorder="1" applyAlignment="1">
      <alignment horizontal="center" vertical="center"/>
    </xf>
    <xf numFmtId="164" fontId="8" fillId="0" borderId="0" xfId="0" applyFont="1" applyBorder="1" applyAlignment="1">
      <alignment horizontal="left" vertical="center"/>
    </xf>
    <xf numFmtId="164" fontId="8" fillId="0" borderId="5" xfId="0" applyFont="1" applyBorder="1" applyAlignment="1">
      <alignment horizontal="left" vertical="center"/>
    </xf>
    <xf numFmtId="164" fontId="8" fillId="0" borderId="0" xfId="0" applyFont="1" applyBorder="1" applyAlignment="1">
      <alignment vertical="center"/>
    </xf>
    <xf numFmtId="164" fontId="8" fillId="0" borderId="0" xfId="0" applyFont="1" applyFill="1" applyBorder="1" applyAlignment="1">
      <alignment vertical="center"/>
    </xf>
    <xf numFmtId="164" fontId="7" fillId="0" borderId="0" xfId="0" applyFont="1" applyBorder="1" applyAlignment="1">
      <alignment horizontal="left" vertical="center"/>
    </xf>
    <xf numFmtId="164" fontId="7" fillId="0" borderId="0" xfId="0" applyFont="1" applyAlignment="1">
      <alignment horizontal="center" vertical="center"/>
    </xf>
    <xf numFmtId="164" fontId="7" fillId="0" borderId="0" xfId="0" applyFont="1" applyAlignment="1">
      <alignment horizontal="right" vertical="center"/>
    </xf>
    <xf numFmtId="164" fontId="7" fillId="0" borderId="0" xfId="0" applyFont="1" applyAlignment="1">
      <alignment vertical="center"/>
    </xf>
    <xf numFmtId="164" fontId="11" fillId="0" borderId="0" xfId="0" applyFont="1" applyBorder="1" applyAlignment="1">
      <alignment horizontal="center" vertical="center"/>
    </xf>
    <xf numFmtId="164" fontId="15" fillId="0" borderId="0" xfId="0" applyFont="1" applyAlignment="1">
      <alignment vertical="center"/>
    </xf>
    <xf numFmtId="164" fontId="8" fillId="0" borderId="5" xfId="0" applyFont="1" applyBorder="1" applyAlignment="1">
      <alignment horizontal="left" vertical="center" indent="1"/>
    </xf>
    <xf numFmtId="164" fontId="8" fillId="0" borderId="6" xfId="0" applyFont="1" applyBorder="1" applyAlignment="1">
      <alignment horizontal="center" vertical="center" indent="1"/>
    </xf>
    <xf numFmtId="164" fontId="8" fillId="0" borderId="7" xfId="0" applyFont="1" applyBorder="1" applyAlignment="1">
      <alignment vertical="center"/>
    </xf>
    <xf numFmtId="164" fontId="8" fillId="0" borderId="6" xfId="0" applyFont="1" applyBorder="1" applyAlignment="1">
      <alignment horizontal="left" vertical="center" indent="1"/>
    </xf>
    <xf numFmtId="164" fontId="8" fillId="0" borderId="7" xfId="0" applyFont="1" applyBorder="1" applyAlignment="1">
      <alignment horizontal="left" vertical="center"/>
    </xf>
    <xf numFmtId="164" fontId="8" fillId="0" borderId="7" xfId="0" applyFont="1" applyFill="1" applyBorder="1" applyAlignment="1">
      <alignment vertical="center"/>
    </xf>
    <xf numFmtId="164" fontId="8" fillId="0" borderId="5" xfId="0" applyFont="1" applyBorder="1" applyAlignment="1">
      <alignment horizontal="center" vertical="center" indent="1"/>
    </xf>
    <xf numFmtId="164" fontId="8" fillId="0" borderId="5" xfId="0" applyFont="1" applyFill="1" applyBorder="1" applyAlignment="1">
      <alignment vertical="center"/>
    </xf>
    <xf numFmtId="164" fontId="8" fillId="0" borderId="0" xfId="0" applyFont="1" applyBorder="1" applyAlignment="1">
      <alignment horizontal="center"/>
    </xf>
    <xf numFmtId="164" fontId="8" fillId="0" borderId="0" xfId="0" applyFont="1" applyBorder="1" applyAlignment="1">
      <alignment horizontal="left" vertical="top" wrapText="1"/>
    </xf>
    <xf numFmtId="164" fontId="8" fillId="0" borderId="0" xfId="0" applyFont="1" applyBorder="1" applyAlignment="1">
      <alignment/>
    </xf>
    <xf numFmtId="164" fontId="16" fillId="0" borderId="0" xfId="0" applyFont="1" applyAlignment="1">
      <alignment horizontal="left" vertical="top" wrapText="1"/>
    </xf>
    <xf numFmtId="164" fontId="13" fillId="0" borderId="0" xfId="0" applyFont="1" applyAlignment="1">
      <alignment horizontal="left" vertical="top"/>
    </xf>
    <xf numFmtId="164" fontId="13" fillId="0" borderId="0" xfId="0" applyFont="1" applyAlignment="1">
      <alignment vertical="top"/>
    </xf>
    <xf numFmtId="164" fontId="17" fillId="0" borderId="0" xfId="0" applyFont="1" applyAlignment="1">
      <alignment/>
    </xf>
    <xf numFmtId="164" fontId="13" fillId="0" borderId="0" xfId="0" applyFont="1" applyBorder="1" applyAlignment="1">
      <alignment horizontal="center" vertical="center"/>
    </xf>
    <xf numFmtId="164" fontId="13" fillId="0" borderId="0" xfId="0" applyFont="1" applyBorder="1" applyAlignment="1">
      <alignment horizontal="right" vertical="center"/>
    </xf>
    <xf numFmtId="164" fontId="13" fillId="0" borderId="0" xfId="0" applyFont="1" applyBorder="1" applyAlignment="1">
      <alignment horizontal="left" vertical="center"/>
    </xf>
    <xf numFmtId="167" fontId="18" fillId="0" borderId="0" xfId="0" applyNumberFormat="1" applyFont="1" applyAlignment="1">
      <alignment horizontal="left"/>
    </xf>
    <xf numFmtId="164" fontId="12" fillId="9" borderId="0" xfId="0" applyFont="1" applyFill="1" applyAlignment="1">
      <alignment vertical="center"/>
    </xf>
    <xf numFmtId="164" fontId="11" fillId="9" borderId="0" xfId="0" applyFont="1" applyFill="1" applyBorder="1" applyAlignment="1">
      <alignment horizontal="center" vertical="center"/>
    </xf>
    <xf numFmtId="164" fontId="12" fillId="0" borderId="0" xfId="0" applyFont="1" applyAlignment="1">
      <alignment/>
    </xf>
    <xf numFmtId="164" fontId="2" fillId="0" borderId="0" xfId="0" applyFont="1" applyFill="1" applyAlignment="1">
      <alignment horizontal="left"/>
    </xf>
    <xf numFmtId="164" fontId="2" fillId="10" borderId="0" xfId="0" applyFont="1" applyFill="1" applyAlignment="1">
      <alignment horizontal="left"/>
    </xf>
    <xf numFmtId="164" fontId="8" fillId="10" borderId="0" xfId="0" applyFont="1" applyFill="1" applyAlignment="1">
      <alignment/>
    </xf>
    <xf numFmtId="164" fontId="19" fillId="11" borderId="0" xfId="0" applyFont="1" applyFill="1" applyBorder="1" applyAlignment="1">
      <alignment vertical="center"/>
    </xf>
    <xf numFmtId="164" fontId="20" fillId="11" borderId="0" xfId="0" applyFont="1" applyFill="1" applyBorder="1" applyAlignment="1">
      <alignment horizontal="center" vertical="center"/>
    </xf>
    <xf numFmtId="164" fontId="2" fillId="0" borderId="0" xfId="0" applyFont="1" applyFill="1" applyBorder="1" applyAlignment="1">
      <alignment horizontal="right"/>
    </xf>
    <xf numFmtId="168" fontId="2" fillId="0" borderId="0" xfId="0" applyNumberFormat="1" applyFont="1" applyAlignment="1">
      <alignment horizontal="center"/>
    </xf>
    <xf numFmtId="164" fontId="21" fillId="10" borderId="0" xfId="0" applyFont="1" applyFill="1" applyAlignment="1">
      <alignment horizontal="left"/>
    </xf>
    <xf numFmtId="164" fontId="16" fillId="10" borderId="0" xfId="0" applyFont="1" applyFill="1" applyAlignment="1">
      <alignment/>
    </xf>
    <xf numFmtId="164" fontId="16" fillId="0" borderId="0" xfId="0" applyFont="1" applyAlignment="1">
      <alignment/>
    </xf>
    <xf numFmtId="164" fontId="21" fillId="0" borderId="0" xfId="0" applyFont="1" applyFill="1" applyAlignment="1">
      <alignment horizontal="left"/>
    </xf>
    <xf numFmtId="164" fontId="16" fillId="0" borderId="0" xfId="0" applyFont="1" applyFill="1" applyAlignment="1">
      <alignment/>
    </xf>
    <xf numFmtId="164" fontId="16" fillId="0" borderId="0" xfId="0" applyFont="1" applyBorder="1" applyAlignment="1">
      <alignment horizontal="center" wrapText="1"/>
    </xf>
    <xf numFmtId="164" fontId="21" fillId="0" borderId="0" xfId="0" applyFont="1" applyBorder="1" applyAlignment="1">
      <alignment horizontal="center"/>
    </xf>
    <xf numFmtId="164" fontId="2" fillId="0" borderId="0" xfId="0" applyFont="1" applyFill="1" applyAlignment="1">
      <alignment horizontal="center" wrapText="1"/>
    </xf>
    <xf numFmtId="164" fontId="0" fillId="0" borderId="0" xfId="0" applyFont="1" applyBorder="1" applyAlignment="1">
      <alignment horizontal="center" wrapText="1"/>
    </xf>
    <xf numFmtId="164" fontId="0" fillId="0" borderId="0" xfId="0" applyFont="1" applyAlignment="1">
      <alignment horizontal="center" wrapText="1"/>
    </xf>
    <xf numFmtId="164" fontId="22" fillId="0" borderId="0" xfId="0" applyFont="1" applyAlignment="1">
      <alignment horizontal="center"/>
    </xf>
    <xf numFmtId="164" fontId="23" fillId="0" borderId="0" xfId="0" applyFont="1" applyAlignment="1">
      <alignment horizontal="right"/>
    </xf>
    <xf numFmtId="164" fontId="24" fillId="0" borderId="0" xfId="0" applyFont="1" applyAlignment="1">
      <alignment horizontal="left" vertical="center"/>
    </xf>
    <xf numFmtId="164" fontId="24" fillId="0" borderId="0" xfId="0" applyFont="1" applyAlignment="1">
      <alignment horizontal="center" vertical="center"/>
    </xf>
    <xf numFmtId="164" fontId="24" fillId="0" borderId="5" xfId="0" applyFont="1" applyBorder="1" applyAlignment="1">
      <alignment horizontal="center" vertical="center"/>
    </xf>
    <xf numFmtId="169" fontId="25" fillId="0" borderId="0" xfId="0" applyNumberFormat="1" applyFont="1" applyAlignment="1">
      <alignment horizontal="right" vertical="center"/>
    </xf>
    <xf numFmtId="164" fontId="25" fillId="0" borderId="0" xfId="0" applyFont="1" applyAlignment="1">
      <alignment horizontal="left" vertical="center"/>
    </xf>
    <xf numFmtId="164" fontId="22" fillId="0" borderId="0" xfId="0" applyFont="1" applyAlignment="1">
      <alignment horizontal="center" vertical="center"/>
    </xf>
    <xf numFmtId="164" fontId="26" fillId="0" borderId="5" xfId="0" applyFont="1" applyBorder="1" applyAlignment="1">
      <alignment horizontal="center" vertical="center"/>
    </xf>
    <xf numFmtId="164" fontId="26" fillId="0" borderId="0" xfId="0" applyFont="1" applyAlignment="1">
      <alignment horizontal="center" vertical="center"/>
    </xf>
    <xf numFmtId="164" fontId="22" fillId="0" borderId="5" xfId="0" applyFont="1" applyBorder="1" applyAlignment="1">
      <alignment horizontal="center"/>
    </xf>
    <xf numFmtId="169" fontId="22" fillId="0" borderId="0" xfId="0" applyNumberFormat="1" applyFont="1" applyAlignment="1">
      <alignment horizontal="center"/>
    </xf>
    <xf numFmtId="164" fontId="22" fillId="0" borderId="2" xfId="0" applyFont="1" applyBorder="1" applyAlignment="1">
      <alignment horizontal="center" vertical="center"/>
    </xf>
    <xf numFmtId="164" fontId="27" fillId="0" borderId="4" xfId="0" applyFont="1" applyBorder="1" applyAlignment="1">
      <alignment horizontal="center"/>
    </xf>
    <xf numFmtId="164" fontId="27" fillId="0" borderId="0" xfId="0" applyFont="1" applyAlignment="1">
      <alignment horizontal="center"/>
    </xf>
    <xf numFmtId="164" fontId="0" fillId="0" borderId="0" xfId="0" applyAlignment="1">
      <alignment horizontal="left"/>
    </xf>
    <xf numFmtId="164" fontId="0" fillId="0" borderId="0" xfId="0" applyFill="1" applyAlignment="1">
      <alignment horizontal="center"/>
    </xf>
    <xf numFmtId="164" fontId="0" fillId="0" borderId="0" xfId="0" applyBorder="1" applyAlignment="1">
      <alignment horizontal="center" vertical="center"/>
    </xf>
    <xf numFmtId="164" fontId="0" fillId="0" borderId="0" xfId="0" applyAlignment="1">
      <alignment horizontal="center" vertical="center" wrapText="1"/>
    </xf>
    <xf numFmtId="164" fontId="0" fillId="0" borderId="8" xfId="0" applyFont="1" applyBorder="1" applyAlignment="1">
      <alignment horizontal="center" vertical="center" wrapText="1"/>
    </xf>
    <xf numFmtId="170" fontId="0" fillId="0" borderId="0" xfId="0" applyNumberFormat="1" applyFont="1" applyAlignment="1">
      <alignment horizontal="center" vertical="center" wrapText="1"/>
    </xf>
    <xf numFmtId="170" fontId="0" fillId="0" borderId="8" xfId="0" applyNumberFormat="1" applyFont="1" applyBorder="1" applyAlignment="1">
      <alignment horizontal="center" vertical="center" wrapText="1"/>
    </xf>
    <xf numFmtId="164" fontId="0" fillId="0" borderId="0" xfId="0" applyAlignment="1">
      <alignment horizontal="center" vertical="center"/>
    </xf>
    <xf numFmtId="164" fontId="28" fillId="0" borderId="0" xfId="0" applyFont="1" applyAlignment="1">
      <alignment wrapText="1"/>
    </xf>
    <xf numFmtId="164" fontId="29" fillId="0" borderId="0" xfId="0" applyFont="1" applyAlignment="1">
      <alignment horizontal="left" vertical="center" wrapText="1"/>
    </xf>
    <xf numFmtId="171" fontId="28" fillId="2" borderId="9" xfId="20" applyNumberFormat="1" applyFont="1" applyBorder="1" applyAlignment="1" applyProtection="1">
      <alignment horizontal="center" vertical="center" wrapText="1"/>
      <protection/>
    </xf>
    <xf numFmtId="171" fontId="28" fillId="2" borderId="1" xfId="20" applyNumberFormat="1" applyFont="1" applyAlignment="1" applyProtection="1">
      <alignment horizontal="center" vertical="center" wrapText="1"/>
      <protection/>
    </xf>
    <xf numFmtId="171" fontId="28" fillId="0" borderId="0" xfId="0" applyNumberFormat="1" applyFont="1" applyAlignment="1">
      <alignment horizontal="center" wrapText="1"/>
    </xf>
    <xf numFmtId="164" fontId="28" fillId="0" borderId="0" xfId="0" applyFont="1" applyAlignment="1">
      <alignment horizontal="center" wrapText="1"/>
    </xf>
    <xf numFmtId="166" fontId="0" fillId="0" borderId="10" xfId="0" applyNumberFormat="1" applyBorder="1" applyAlignment="1">
      <alignment horizontal="center"/>
    </xf>
    <xf numFmtId="166" fontId="0" fillId="0" borderId="0" xfId="0" applyNumberFormat="1" applyAlignment="1">
      <alignment horizontal="center"/>
    </xf>
    <xf numFmtId="166" fontId="0" fillId="0" borderId="8" xfId="0" applyNumberFormat="1" applyBorder="1" applyAlignment="1">
      <alignment horizontal="center"/>
    </xf>
    <xf numFmtId="166" fontId="0" fillId="12" borderId="0" xfId="0" applyNumberFormat="1" applyFill="1" applyAlignment="1">
      <alignment horizontal="center"/>
    </xf>
    <xf numFmtId="166" fontId="0" fillId="0" borderId="0" xfId="0" applyNumberFormat="1" applyFill="1" applyAlignment="1">
      <alignment horizontal="center"/>
    </xf>
    <xf numFmtId="166" fontId="0" fillId="0" borderId="8" xfId="0" applyNumberFormat="1" applyFont="1" applyFill="1" applyBorder="1" applyAlignment="1">
      <alignment horizontal="center"/>
    </xf>
    <xf numFmtId="164" fontId="0" fillId="0" borderId="8" xfId="0" applyBorder="1" applyAlignment="1">
      <alignment horizontal="center"/>
    </xf>
    <xf numFmtId="164" fontId="0" fillId="0" borderId="11" xfId="0" applyBorder="1" applyAlignment="1">
      <alignment horizontal="center"/>
    </xf>
    <xf numFmtId="164" fontId="0" fillId="0" borderId="11" xfId="0" applyBorder="1" applyAlignment="1">
      <alignment horizontal="left"/>
    </xf>
    <xf numFmtId="164" fontId="0" fillId="0" borderId="11" xfId="0" applyFont="1" applyBorder="1" applyAlignment="1">
      <alignment/>
    </xf>
    <xf numFmtId="166" fontId="0" fillId="0" borderId="12" xfId="0" applyNumberFormat="1" applyBorder="1" applyAlignment="1">
      <alignment horizontal="center"/>
    </xf>
    <xf numFmtId="166" fontId="0" fillId="0" borderId="11" xfId="0" applyNumberFormat="1" applyBorder="1" applyAlignment="1">
      <alignment horizontal="center"/>
    </xf>
    <xf numFmtId="166" fontId="0" fillId="0" borderId="13" xfId="0" applyNumberFormat="1" applyBorder="1" applyAlignment="1">
      <alignment horizontal="center"/>
    </xf>
    <xf numFmtId="166" fontId="0" fillId="12" borderId="11" xfId="0" applyNumberFormat="1" applyFill="1" applyBorder="1" applyAlignment="1">
      <alignment horizontal="center"/>
    </xf>
    <xf numFmtId="166" fontId="0" fillId="0" borderId="11" xfId="0" applyNumberFormat="1" applyFill="1" applyBorder="1" applyAlignment="1">
      <alignment horizontal="center"/>
    </xf>
    <xf numFmtId="164" fontId="0" fillId="0" borderId="13" xfId="0" applyBorder="1" applyAlignment="1">
      <alignment horizontal="center"/>
    </xf>
    <xf numFmtId="166" fontId="0" fillId="0" borderId="13" xfId="0" applyNumberFormat="1" applyFont="1" applyFill="1" applyBorder="1" applyAlignment="1">
      <alignment horizontal="center"/>
    </xf>
    <xf numFmtId="164" fontId="0" fillId="0" borderId="0" xfId="0" applyBorder="1" applyAlignment="1">
      <alignment horizontal="center"/>
    </xf>
    <xf numFmtId="164" fontId="2" fillId="0" borderId="0" xfId="0" applyFont="1" applyAlignment="1">
      <alignment horizontal="left"/>
    </xf>
    <xf numFmtId="164" fontId="0" fillId="0" borderId="3" xfId="0" applyFont="1" applyBorder="1" applyAlignment="1">
      <alignment horizontal="center" vertical="center" wrapText="1"/>
    </xf>
    <xf numFmtId="171" fontId="28" fillId="2" borderId="1" xfId="20" applyNumberFormat="1" applyFont="1" applyAlignment="1" applyProtection="1">
      <alignment horizontal="right" vertical="center" wrapText="1"/>
      <protection/>
    </xf>
    <xf numFmtId="171" fontId="0" fillId="0" borderId="0" xfId="0" applyNumberFormat="1" applyAlignment="1">
      <alignment horizontal="center" wrapText="1"/>
    </xf>
    <xf numFmtId="171" fontId="0" fillId="0" borderId="0" xfId="0" applyNumberFormat="1" applyAlignment="1">
      <alignment horizontal="center"/>
    </xf>
    <xf numFmtId="166" fontId="0" fillId="0" borderId="8" xfId="0" applyNumberFormat="1" applyFill="1" applyBorder="1" applyAlignment="1">
      <alignment horizontal="center"/>
    </xf>
    <xf numFmtId="166" fontId="0" fillId="12" borderId="8" xfId="0" applyNumberFormat="1" applyFill="1" applyBorder="1" applyAlignment="1">
      <alignment horizontal="center"/>
    </xf>
    <xf numFmtId="166" fontId="0" fillId="0" borderId="13" xfId="0" applyNumberFormat="1" applyFill="1" applyBorder="1" applyAlignment="1">
      <alignment horizontal="center"/>
    </xf>
    <xf numFmtId="166" fontId="0" fillId="12" borderId="13" xfId="0" applyNumberFormat="1" applyFill="1" applyBorder="1" applyAlignment="1">
      <alignment horizontal="center"/>
    </xf>
    <xf numFmtId="166" fontId="0" fillId="12" borderId="8" xfId="0" applyNumberFormat="1" applyFont="1" applyFill="1" applyBorder="1" applyAlignment="1">
      <alignment horizontal="center"/>
    </xf>
    <xf numFmtId="164" fontId="12" fillId="0" borderId="0" xfId="0" applyFont="1" applyBorder="1" applyAlignment="1">
      <alignment horizontal="right" vertical="center"/>
    </xf>
    <xf numFmtId="167" fontId="12" fillId="0" borderId="0" xfId="0" applyNumberFormat="1" applyFont="1" applyBorder="1" applyAlignment="1">
      <alignment horizontal="left" vertical="center"/>
    </xf>
    <xf numFmtId="164" fontId="30" fillId="0" borderId="0" xfId="0" applyFont="1" applyBorder="1" applyAlignment="1">
      <alignment horizontal="center"/>
    </xf>
    <xf numFmtId="164" fontId="9" fillId="13" borderId="0" xfId="0" applyFont="1" applyFill="1" applyBorder="1" applyAlignment="1">
      <alignment horizontal="center"/>
    </xf>
    <xf numFmtId="164" fontId="12" fillId="0" borderId="0" xfId="0" applyFont="1" applyBorder="1" applyAlignment="1">
      <alignment horizontal="center" vertical="center"/>
    </xf>
    <xf numFmtId="164" fontId="12" fillId="0" borderId="0" xfId="0" applyFont="1" applyAlignment="1">
      <alignment horizontal="left"/>
    </xf>
    <xf numFmtId="164" fontId="31" fillId="0" borderId="5" xfId="0" applyFont="1" applyBorder="1" applyAlignment="1">
      <alignment horizontal="center" wrapText="1"/>
    </xf>
    <xf numFmtId="164" fontId="9" fillId="13" borderId="5" xfId="0" applyFont="1" applyFill="1" applyBorder="1" applyAlignment="1">
      <alignment horizontal="center" wrapText="1"/>
    </xf>
    <xf numFmtId="164" fontId="12" fillId="0" borderId="5" xfId="0" applyFont="1" applyBorder="1" applyAlignment="1">
      <alignment horizontal="center" wrapText="1"/>
    </xf>
    <xf numFmtId="164" fontId="8" fillId="0" borderId="6" xfId="0" applyFont="1" applyBorder="1" applyAlignment="1">
      <alignment horizontal="center"/>
    </xf>
    <xf numFmtId="164" fontId="8" fillId="0" borderId="14" xfId="0" applyFont="1" applyBorder="1" applyAlignment="1">
      <alignment horizontal="center"/>
    </xf>
    <xf numFmtId="164" fontId="8" fillId="0" borderId="14" xfId="0" applyFont="1" applyBorder="1" applyAlignment="1">
      <alignment/>
    </xf>
    <xf numFmtId="164" fontId="30" fillId="0" borderId="5" xfId="0" applyFont="1" applyBorder="1" applyAlignment="1">
      <alignment horizontal="center"/>
    </xf>
    <xf numFmtId="164" fontId="32" fillId="13" borderId="5" xfId="0" applyFont="1" applyFill="1" applyBorder="1" applyAlignment="1">
      <alignment horizontal="center"/>
    </xf>
    <xf numFmtId="164" fontId="8" fillId="0" borderId="5" xfId="0" applyFont="1" applyBorder="1" applyAlignment="1">
      <alignment horizontal="center"/>
    </xf>
    <xf numFmtId="164" fontId="33" fillId="14" borderId="6" xfId="0" applyFont="1" applyFill="1" applyBorder="1" applyAlignment="1">
      <alignment horizontal="center"/>
    </xf>
    <xf numFmtId="164" fontId="33" fillId="14" borderId="14" xfId="0" applyFont="1" applyFill="1" applyBorder="1" applyAlignment="1">
      <alignment horizontal="center"/>
    </xf>
    <xf numFmtId="164" fontId="34" fillId="14" borderId="14" xfId="0" applyFont="1" applyFill="1" applyBorder="1" applyAlignment="1">
      <alignment/>
    </xf>
    <xf numFmtId="164" fontId="33" fillId="14" borderId="14" xfId="0" applyFont="1" applyFill="1" applyBorder="1" applyAlignment="1">
      <alignment/>
    </xf>
    <xf numFmtId="164" fontId="35" fillId="14" borderId="5" xfId="0" applyFont="1" applyFill="1" applyBorder="1" applyAlignment="1">
      <alignment horizontal="center"/>
    </xf>
    <xf numFmtId="164" fontId="36" fillId="14" borderId="5" xfId="0" applyFont="1" applyFill="1" applyBorder="1" applyAlignment="1">
      <alignment horizontal="center"/>
    </xf>
    <xf numFmtId="164" fontId="34" fillId="14" borderId="5" xfId="0" applyFont="1" applyFill="1" applyBorder="1" applyAlignment="1">
      <alignment horizontal="center"/>
    </xf>
    <xf numFmtId="164" fontId="12" fillId="0" borderId="0" xfId="0" applyFont="1" applyBorder="1" applyAlignment="1">
      <alignment horizontal="center"/>
    </xf>
    <xf numFmtId="164" fontId="13" fillId="0" borderId="0" xfId="0" applyFont="1" applyBorder="1" applyAlignment="1">
      <alignment horizontal="center"/>
    </xf>
    <xf numFmtId="164" fontId="8" fillId="0" borderId="0" xfId="0" applyFont="1" applyAlignment="1">
      <alignment horizontal="right"/>
    </xf>
    <xf numFmtId="164" fontId="0" fillId="0" borderId="0" xfId="0" applyAlignment="1">
      <alignment/>
    </xf>
    <xf numFmtId="164" fontId="8" fillId="0" borderId="0" xfId="0" applyFont="1" applyBorder="1" applyAlignment="1">
      <alignment horizontal="left"/>
    </xf>
    <xf numFmtId="164" fontId="13" fillId="0" borderId="0" xfId="0" applyFont="1" applyAlignment="1">
      <alignment horizontal="center" vertical="top"/>
    </xf>
    <xf numFmtId="164" fontId="13" fillId="0" borderId="0" xfId="0" applyFont="1" applyBorder="1" applyAlignment="1">
      <alignment horizontal="left"/>
    </xf>
    <xf numFmtId="164" fontId="8" fillId="0" borderId="0" xfId="0" applyFont="1" applyBorder="1" applyAlignment="1">
      <alignment horizontal="right"/>
    </xf>
    <xf numFmtId="164" fontId="13" fillId="0" borderId="0" xfId="0" applyFont="1" applyAlignment="1">
      <alignment/>
    </xf>
    <xf numFmtId="169" fontId="18" fillId="0" borderId="0" xfId="0" applyNumberFormat="1" applyFont="1" applyAlignment="1">
      <alignment horizontal="left"/>
    </xf>
    <xf numFmtId="164" fontId="0" fillId="0" borderId="0" xfId="0" applyBorder="1" applyAlignment="1">
      <alignment horizontal="center" wrapText="1"/>
    </xf>
    <xf numFmtId="164" fontId="0" fillId="0" borderId="0" xfId="0" applyFont="1" applyBorder="1" applyAlignment="1">
      <alignment horizontal="left" wrapText="1"/>
    </xf>
    <xf numFmtId="164" fontId="0" fillId="0" borderId="0" xfId="0" applyAlignment="1">
      <alignment wrapText="1"/>
    </xf>
    <xf numFmtId="164" fontId="37" fillId="0" borderId="0" xfId="0" applyFont="1" applyBorder="1" applyAlignment="1">
      <alignment horizontal="left" wrapText="1"/>
    </xf>
    <xf numFmtId="164" fontId="0" fillId="0" borderId="0" xfId="0" applyBorder="1" applyAlignment="1">
      <alignment wrapText="1"/>
    </xf>
    <xf numFmtId="164" fontId="7" fillId="0" borderId="0" xfId="0" applyFont="1" applyBorder="1" applyAlignment="1">
      <alignment horizontal="center" wrapText="1"/>
    </xf>
    <xf numFmtId="164" fontId="8" fillId="0" borderId="11" xfId="0" applyFont="1" applyBorder="1" applyAlignment="1">
      <alignment horizontal="left" wrapText="1"/>
    </xf>
    <xf numFmtId="164" fontId="0" fillId="0" borderId="0" xfId="0" applyFont="1" applyBorder="1" applyAlignment="1">
      <alignment horizontal="justify" wrapText="1"/>
    </xf>
    <xf numFmtId="164" fontId="0" fillId="0" borderId="11" xfId="0" applyBorder="1" applyAlignment="1">
      <alignment horizontal="center" wrapText="1"/>
    </xf>
    <xf numFmtId="164" fontId="0" fillId="0" borderId="11" xfId="0" applyBorder="1" applyAlignment="1">
      <alignment horizontal="left" wrapText="1"/>
    </xf>
    <xf numFmtId="164" fontId="0" fillId="0" borderId="11" xfId="0" applyBorder="1" applyAlignment="1">
      <alignment wrapText="1"/>
    </xf>
    <xf numFmtId="164" fontId="7" fillId="0" borderId="0" xfId="0" applyFont="1" applyBorder="1" applyAlignment="1">
      <alignment horizontal="left" wrapText="1"/>
    </xf>
    <xf numFmtId="164" fontId="0" fillId="0" borderId="0" xfId="0" applyFont="1" applyBorder="1" applyAlignment="1">
      <alignment horizontal="right" wrapText="1"/>
    </xf>
    <xf numFmtId="164" fontId="0" fillId="0" borderId="11" xfId="0" applyFont="1" applyBorder="1" applyAlignment="1">
      <alignment horizontal="center" vertical="center" wrapText="1"/>
    </xf>
    <xf numFmtId="164" fontId="0" fillId="0" borderId="11" xfId="0" applyBorder="1" applyAlignment="1">
      <alignment horizontal="center" vertical="center"/>
    </xf>
    <xf numFmtId="172" fontId="0" fillId="0" borderId="11" xfId="0" applyNumberFormat="1" applyBorder="1" applyAlignment="1">
      <alignment horizontal="right"/>
    </xf>
    <xf numFmtId="164" fontId="0" fillId="0" borderId="0" xfId="0" applyFont="1" applyBorder="1" applyAlignment="1">
      <alignment horizontal="left"/>
    </xf>
    <xf numFmtId="164" fontId="0" fillId="0" borderId="0" xfId="0" applyBorder="1" applyAlignment="1">
      <alignment horizontal="left"/>
    </xf>
    <xf numFmtId="173" fontId="0" fillId="0" borderId="15" xfId="0" applyNumberFormat="1" applyBorder="1" applyAlignment="1">
      <alignment horizontal="right"/>
    </xf>
    <xf numFmtId="164" fontId="37" fillId="0" borderId="0" xfId="0" applyFont="1" applyAlignment="1">
      <alignment horizontal="left"/>
    </xf>
    <xf numFmtId="164" fontId="13" fillId="0" borderId="0" xfId="0" applyFont="1" applyAlignment="1">
      <alignment horizontal="center"/>
    </xf>
    <xf numFmtId="164" fontId="13" fillId="0" borderId="0" xfId="0" applyFont="1" applyAlignment="1">
      <alignment/>
    </xf>
    <xf numFmtId="164" fontId="0" fillId="0" borderId="0" xfId="0" applyNumberFormat="1" applyBorder="1" applyAlignment="1">
      <alignment horizontal="center"/>
    </xf>
    <xf numFmtId="164" fontId="4" fillId="0" borderId="0" xfId="0" applyFont="1" applyAlignment="1">
      <alignment horizontal="center"/>
    </xf>
    <xf numFmtId="172" fontId="0" fillId="0" borderId="0" xfId="0" applyNumberFormat="1" applyBorder="1" applyAlignment="1">
      <alignment horizontal="right"/>
    </xf>
    <xf numFmtId="172" fontId="2" fillId="0" borderId="11" xfId="0" applyNumberFormat="1" applyFont="1" applyBorder="1" applyAlignment="1">
      <alignment horizontal="right"/>
    </xf>
    <xf numFmtId="164" fontId="7" fillId="0" borderId="0" xfId="0" applyFont="1" applyBorder="1" applyAlignment="1">
      <alignment vertical="center" wrapText="1"/>
    </xf>
    <xf numFmtId="164" fontId="0" fillId="0" borderId="0" xfId="0" applyFont="1" applyBorder="1" applyAlignment="1">
      <alignment horizontal="center" vertical="top" wrapText="1"/>
    </xf>
    <xf numFmtId="164" fontId="0" fillId="0" borderId="16" xfId="0" applyBorder="1" applyAlignment="1">
      <alignment horizontal="center" wrapText="1"/>
    </xf>
    <xf numFmtId="164" fontId="0" fillId="0" borderId="14" xfId="0" applyFont="1" applyBorder="1" applyAlignment="1">
      <alignment horizontal="center" wrapText="1"/>
    </xf>
    <xf numFmtId="164" fontId="0" fillId="0" borderId="0" xfId="0" applyAlignment="1">
      <alignment horizontal="center" wrapText="1"/>
    </xf>
    <xf numFmtId="167" fontId="0" fillId="0" borderId="11" xfId="0" applyNumberFormat="1" applyBorder="1" applyAlignment="1">
      <alignment horizontal="center"/>
    </xf>
    <xf numFmtId="164" fontId="4" fillId="0" borderId="11" xfId="0" applyFont="1" applyBorder="1" applyAlignment="1">
      <alignment horizontal="center"/>
    </xf>
    <xf numFmtId="164" fontId="0" fillId="0" borderId="11" xfId="0" applyFont="1" applyBorder="1" applyAlignment="1">
      <alignment horizontal="center"/>
    </xf>
    <xf numFmtId="164" fontId="0" fillId="0" borderId="0" xfId="0" applyFont="1" applyAlignment="1">
      <alignment horizontal="center"/>
    </xf>
    <xf numFmtId="164" fontId="40" fillId="0" borderId="11" xfId="0" applyFont="1" applyBorder="1" applyAlignment="1">
      <alignment horizontal="center"/>
    </xf>
    <xf numFmtId="164" fontId="40" fillId="0" borderId="0" xfId="0" applyFont="1" applyAlignment="1">
      <alignment horizontal="center"/>
    </xf>
    <xf numFmtId="167" fontId="40" fillId="0" borderId="11" xfId="0" applyNumberFormat="1" applyFont="1" applyBorder="1" applyAlignment="1">
      <alignment horizontal="center"/>
    </xf>
    <xf numFmtId="164" fontId="40" fillId="0" borderId="11" xfId="0" applyFont="1" applyBorder="1" applyAlignment="1">
      <alignment horizontal="left"/>
    </xf>
    <xf numFmtId="172" fontId="40" fillId="0" borderId="11" xfId="0" applyNumberFormat="1" applyFont="1" applyBorder="1" applyAlignment="1">
      <alignment horizontal="right"/>
    </xf>
    <xf numFmtId="164" fontId="2" fillId="0" borderId="0" xfId="0" applyFont="1" applyBorder="1" applyAlignment="1">
      <alignment horizontal="left"/>
    </xf>
    <xf numFmtId="169" fontId="0" fillId="0" borderId="0" xfId="0" applyNumberFormat="1" applyFont="1" applyAlignment="1">
      <alignment/>
    </xf>
    <xf numFmtId="172" fontId="0" fillId="0" borderId="0" xfId="0" applyNumberFormat="1" applyFont="1" applyBorder="1" applyAlignment="1">
      <alignment horizontal="left"/>
    </xf>
    <xf numFmtId="173" fontId="2" fillId="0" borderId="11" xfId="0" applyNumberFormat="1" applyFont="1" applyBorder="1" applyAlignment="1">
      <alignment horizontal="right"/>
    </xf>
    <xf numFmtId="172" fontId="2" fillId="0" borderId="0" xfId="0" applyNumberFormat="1" applyFont="1" applyBorder="1" applyAlignment="1">
      <alignment horizontal="right"/>
    </xf>
    <xf numFmtId="164" fontId="0" fillId="0" borderId="11" xfId="0" applyBorder="1" applyAlignment="1">
      <alignment/>
    </xf>
    <xf numFmtId="164" fontId="2" fillId="0" borderId="11" xfId="0" applyFont="1" applyBorder="1" applyAlignment="1">
      <alignment horizontal="left"/>
    </xf>
    <xf numFmtId="164" fontId="41" fillId="0" borderId="0" xfId="0" applyFont="1" applyAlignment="1">
      <alignment horizontal="left"/>
    </xf>
    <xf numFmtId="164" fontId="42" fillId="0" borderId="0" xfId="0" applyFont="1" applyAlignment="1">
      <alignment/>
    </xf>
  </cellXfs>
  <cellStyles count="11">
    <cellStyle name="Normal" xfId="0"/>
    <cellStyle name="Comma" xfId="15"/>
    <cellStyle name="Comma [0]" xfId="16"/>
    <cellStyle name="Currency" xfId="17"/>
    <cellStyle name="Currency [0]" xfId="18"/>
    <cellStyle name="Percent" xfId="19"/>
    <cellStyle name="Arbeitswoche" xfId="20"/>
    <cellStyle name="Besser" xfId="21"/>
    <cellStyle name="Schlechter" xfId="22"/>
    <cellStyle name="Unbenannt2" xfId="23"/>
    <cellStyle name="Unbenannt3" xfId="24"/>
  </cellStyles>
  <dxfs count="3">
    <dxf>
      <fill>
        <patternFill patternType="solid">
          <fgColor rgb="FFFF8080"/>
          <bgColor rgb="FFEB613D"/>
        </patternFill>
      </fill>
      <border/>
    </dxf>
    <dxf>
      <fill>
        <patternFill patternType="solid">
          <fgColor rgb="FF993300"/>
          <bgColor rgb="FFDC2300"/>
        </patternFill>
      </fill>
      <border/>
    </dxf>
    <dxf>
      <fill>
        <patternFill patternType="solid">
          <fgColor rgb="FF999999"/>
          <bgColor rgb="FF94BD5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CC"/>
      <rgbColor rgb="00993366"/>
      <rgbColor rgb="00EEEEEE"/>
      <rgbColor rgb="00E6E6FF"/>
      <rgbColor rgb="00660066"/>
      <rgbColor rgb="00FF8080"/>
      <rgbColor rgb="000066CC"/>
      <rgbColor rgb="00CCCCFF"/>
      <rgbColor rgb="00000080"/>
      <rgbColor rgb="00FF00FF"/>
      <rgbColor rgb="00FFFF00"/>
      <rgbColor rgb="0000FFFF"/>
      <rgbColor rgb="00800080"/>
      <rgbColor rgb="00800000"/>
      <rgbColor rgb="00008080"/>
      <rgbColor rgb="002300DC"/>
      <rgbColor rgb="0000CCFF"/>
      <rgbColor rgb="00E6E6E6"/>
      <rgbColor rgb="00CCFFCC"/>
      <rgbColor rgb="00FFFF99"/>
      <rgbColor rgb="0099CCFF"/>
      <rgbColor rgb="00FF99CC"/>
      <rgbColor rgb="00CC99FF"/>
      <rgbColor rgb="00FFCC99"/>
      <rgbColor rgb="003366FF"/>
      <rgbColor rgb="0033CCCC"/>
      <rgbColor rgb="0094BD5E"/>
      <rgbColor rgb="00FFCC00"/>
      <rgbColor rgb="00FF9900"/>
      <rgbColor rgb="00EB613D"/>
      <rgbColor rgb="00666699"/>
      <rgbColor rgb="00999999"/>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19050</xdr:colOff>
      <xdr:row>1</xdr:row>
      <xdr:rowOff>0</xdr:rowOff>
    </xdr:to>
    <xdr:sp>
      <xdr:nvSpPr>
        <xdr:cNvPr id="1" name="Zeile 5"/>
        <xdr:cNvSpPr>
          <a:spLocks/>
        </xdr:cNvSpPr>
      </xdr:nvSpPr>
      <xdr:spPr>
        <a:xfrm>
          <a:off x="266700" y="142875"/>
          <a:ext cx="342900" cy="0"/>
        </a:xfrm>
        <a:prstGeom prst="line">
          <a:avLst/>
        </a:prstGeom>
        <a:noFill/>
        <a:ln w="3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257175</xdr:colOff>
      <xdr:row>1</xdr:row>
      <xdr:rowOff>0</xdr:rowOff>
    </xdr:to>
    <xdr:sp>
      <xdr:nvSpPr>
        <xdr:cNvPr id="2" name="Zeile 7"/>
        <xdr:cNvSpPr>
          <a:spLocks/>
        </xdr:cNvSpPr>
      </xdr:nvSpPr>
      <xdr:spPr>
        <a:xfrm>
          <a:off x="266700" y="142875"/>
          <a:ext cx="581025" cy="0"/>
        </a:xfrm>
        <a:prstGeom prst="line">
          <a:avLst/>
        </a:prstGeom>
        <a:noFill/>
        <a:ln w="3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285750</xdr:colOff>
      <xdr:row>1</xdr:row>
      <xdr:rowOff>0</xdr:rowOff>
    </xdr:to>
    <xdr:sp>
      <xdr:nvSpPr>
        <xdr:cNvPr id="1" name="Zeile 1"/>
        <xdr:cNvSpPr>
          <a:spLocks/>
        </xdr:cNvSpPr>
      </xdr:nvSpPr>
      <xdr:spPr>
        <a:xfrm flipH="1">
          <a:off x="171450" y="190500"/>
          <a:ext cx="2857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Klassenliste" TargetMode="External" /><Relationship Id="rId2" Type="http://schemas.openxmlformats.org/officeDocument/2006/relationships/hyperlink" Target="B&#252;cherliste" TargetMode="External" /><Relationship Id="rId3" Type="http://schemas.openxmlformats.org/officeDocument/2006/relationships/hyperlink" Target="Sch&#252;lerliste" TargetMode="External" /><Relationship Id="rId4" Type="http://schemas.openxmlformats.org/officeDocument/2006/relationships/hyperlink" Target="Unterschriften%20EV" TargetMode="External" /><Relationship Id="rId5" Type="http://schemas.openxmlformats.org/officeDocument/2006/relationships/hyperlink" Target="Kontaktliste" TargetMode="External" /><Relationship Id="rId6" Type="http://schemas.openxmlformats.org/officeDocument/2006/relationships/hyperlink" Target="HA_AM" TargetMode="External" /><Relationship Id="rId7" Type="http://schemas.openxmlformats.org/officeDocument/2006/relationships/hyperlink" Target="KR%20RL" TargetMode="External" /><Relationship Id="rId8" Type="http://schemas.openxmlformats.org/officeDocument/2006/relationships/hyperlink" Target="Anwesenheit_1" TargetMode="External" /><Relationship Id="rId9" Type="http://schemas.openxmlformats.org/officeDocument/2006/relationships/hyperlink" Target="Anwesenheit_2" TargetMode="External" /><Relationship Id="rId10" Type="http://schemas.openxmlformats.org/officeDocument/2006/relationships/hyperlink" Target="Anwesenheit%20&#220;bersicht" TargetMode="External" /><Relationship Id="rId11" Type="http://schemas.openxmlformats.org/officeDocument/2006/relationships/hyperlink" Target="Antrag%20Klassenfahrt" TargetMode="External" /><Relationship Id="rId12" Type="http://schemas.openxmlformats.org/officeDocument/2006/relationships/hyperlink" Target="Belehrung%20KF" TargetMode="External" /><Relationship Id="rId13" Type="http://schemas.openxmlformats.org/officeDocument/2006/relationships/hyperlink" Target="Einnahmen_1" TargetMode="Externa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C20"/>
  <sheetViews>
    <sheetView workbookViewId="0" topLeftCell="A1">
      <selection activeCell="C12" sqref="C12"/>
    </sheetView>
  </sheetViews>
  <sheetFormatPr defaultColWidth="10.28125" defaultRowHeight="18" customHeight="1"/>
  <cols>
    <col min="1" max="1" width="24.140625" style="1" customWidth="1"/>
    <col min="2" max="2" width="64.28125" style="1" customWidth="1"/>
    <col min="3" max="3" width="51.57421875" style="1" customWidth="1"/>
    <col min="4" max="16384" width="11.57421875" style="1" customWidth="1"/>
  </cols>
  <sheetData>
    <row r="1" spans="1:2" ht="18" customHeight="1">
      <c r="A1" s="2" t="s">
        <v>0</v>
      </c>
      <c r="B1" s="3"/>
    </row>
    <row r="2" ht="11.25" customHeight="1"/>
    <row r="3" spans="1:3" s="4" customFormat="1" ht="18" customHeight="1">
      <c r="A3" s="4" t="s">
        <v>1</v>
      </c>
      <c r="B3" s="4" t="s">
        <v>2</v>
      </c>
      <c r="C3" s="4" t="s">
        <v>3</v>
      </c>
    </row>
    <row r="4" spans="1:3" ht="18" customHeight="1">
      <c r="A4" s="5" t="s">
        <v>4</v>
      </c>
      <c r="B4" s="1" t="s">
        <v>5</v>
      </c>
      <c r="C4" s="1" t="s">
        <v>6</v>
      </c>
    </row>
    <row r="5" spans="1:3" ht="18" customHeight="1">
      <c r="A5" s="5" t="s">
        <v>7</v>
      </c>
      <c r="B5" s="1" t="s">
        <v>7</v>
      </c>
      <c r="C5" s="1" t="s">
        <v>8</v>
      </c>
    </row>
    <row r="6" spans="1:2" ht="18" customHeight="1">
      <c r="A6" s="5" t="s">
        <v>9</v>
      </c>
      <c r="B6" s="1" t="s">
        <v>10</v>
      </c>
    </row>
    <row r="7" spans="1:3" ht="18" customHeight="1">
      <c r="A7" s="5" t="s">
        <v>11</v>
      </c>
      <c r="B7" s="1" t="s">
        <v>12</v>
      </c>
      <c r="C7" s="1" t="s">
        <v>13</v>
      </c>
    </row>
    <row r="8" spans="1:3" ht="18" customHeight="1">
      <c r="A8" s="5" t="s">
        <v>14</v>
      </c>
      <c r="B8" s="1" t="s">
        <v>15</v>
      </c>
      <c r="C8" s="1" t="s">
        <v>16</v>
      </c>
    </row>
    <row r="9" spans="1:3" ht="18" customHeight="1">
      <c r="A9" s="5" t="s">
        <v>17</v>
      </c>
      <c r="B9" s="1" t="s">
        <v>18</v>
      </c>
      <c r="C9" s="1" t="s">
        <v>19</v>
      </c>
    </row>
    <row r="10" spans="1:2" ht="18" customHeight="1">
      <c r="A10" s="5" t="s">
        <v>20</v>
      </c>
      <c r="B10" s="1" t="s">
        <v>21</v>
      </c>
    </row>
    <row r="11" spans="1:3" ht="18" customHeight="1">
      <c r="A11" s="5" t="s">
        <v>22</v>
      </c>
      <c r="B11" s="1" t="s">
        <v>23</v>
      </c>
      <c r="C11" s="1" t="s">
        <v>24</v>
      </c>
    </row>
    <row r="12" spans="1:3" ht="18" customHeight="1">
      <c r="A12" s="5" t="s">
        <v>25</v>
      </c>
      <c r="B12" s="1" t="s">
        <v>26</v>
      </c>
      <c r="C12" s="1" t="s">
        <v>24</v>
      </c>
    </row>
    <row r="13" spans="1:3" ht="18" customHeight="1">
      <c r="A13" s="5" t="s">
        <v>27</v>
      </c>
      <c r="B13" s="1" t="s">
        <v>28</v>
      </c>
      <c r="C13" s="1" t="s">
        <v>29</v>
      </c>
    </row>
    <row r="14" ht="18" customHeight="1">
      <c r="A14" s="2" t="s">
        <v>30</v>
      </c>
    </row>
    <row r="15" spans="1:3" ht="18" customHeight="1">
      <c r="A15" s="5" t="s">
        <v>31</v>
      </c>
      <c r="B15" s="1" t="s">
        <v>32</v>
      </c>
      <c r="C15" s="1" t="s">
        <v>33</v>
      </c>
    </row>
    <row r="16" spans="1:3" ht="18" customHeight="1">
      <c r="A16" s="5" t="s">
        <v>34</v>
      </c>
      <c r="B16" s="1" t="s">
        <v>35</v>
      </c>
      <c r="C16" s="1" t="s">
        <v>36</v>
      </c>
    </row>
    <row r="17" spans="1:3" ht="18" customHeight="1">
      <c r="A17" s="5" t="s">
        <v>37</v>
      </c>
      <c r="B17" s="1" t="s">
        <v>38</v>
      </c>
      <c r="C17" s="1" t="s">
        <v>33</v>
      </c>
    </row>
    <row r="19" s="6" customFormat="1" ht="18" customHeight="1">
      <c r="A19" s="6" t="s">
        <v>39</v>
      </c>
    </row>
    <row r="20" ht="18" customHeight="1">
      <c r="A20" s="6" t="s">
        <v>40</v>
      </c>
    </row>
  </sheetData>
  <sheetProtection selectLockedCells="1" selectUnlockedCells="1"/>
  <hyperlinks>
    <hyperlink ref="A4" r:id="rId1" display="Klassenliste"/>
    <hyperlink ref="A5" r:id="rId2" display="Bücherliste"/>
    <hyperlink ref="A6" r:id="rId3" display="Schülerliste"/>
    <hyperlink ref="A7" r:id="rId4" display="Unterschriften EV"/>
    <hyperlink ref="A8" r:id="rId5" display="Kontaktliste"/>
    <hyperlink ref="A9" r:id="rId6" display="HA_AM"/>
    <hyperlink ref="A10" r:id="rId7" display="KR_RL"/>
    <hyperlink ref="A11" r:id="rId8" display="Anwesenheit 1. Halbjahr"/>
    <hyperlink ref="A12" r:id="rId9" display="Anwesenheit 2. Halbjahr"/>
    <hyperlink ref="A13" r:id="rId10" display="Anwesenheit gesamt"/>
    <hyperlink ref="A15" r:id="rId11" display="Antrag Klassenfahrt"/>
    <hyperlink ref="A16" r:id="rId12" display="Belehrung Klassenfahrt"/>
    <hyperlink ref="A17" r:id="rId13" display="Abrechnung Klassenfahrt"/>
  </hyperlinks>
  <printOptions/>
  <pageMargins left="0.31527777777777777" right="0.31527777777777777" top="0.31527777777777777" bottom="0.25069444444444444" header="0.5118055555555555" footer="0.5118055555555555"/>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3"/>
  <sheetViews>
    <sheetView workbookViewId="0" topLeftCell="A8">
      <selection activeCell="A11" sqref="A11"/>
    </sheetView>
  </sheetViews>
  <sheetFormatPr defaultColWidth="21.7109375" defaultRowHeight="12.75"/>
  <cols>
    <col min="1" max="2" width="22.140625" style="95" customWidth="1"/>
    <col min="3" max="3" width="4.140625" style="95" customWidth="1"/>
    <col min="4" max="5" width="22.140625" style="95" customWidth="1"/>
    <col min="6" max="6" width="4.140625" style="95" customWidth="1"/>
    <col min="7" max="8" width="22.140625" style="95" customWidth="1"/>
    <col min="9" max="16384" width="23.00390625" style="95" customWidth="1"/>
  </cols>
  <sheetData>
    <row r="1" spans="1:9" s="98" customFormat="1" ht="31.5">
      <c r="A1" s="96">
        <f>Klasse</f>
        <v>0</v>
      </c>
      <c r="B1" s="97" t="s">
        <v>97</v>
      </c>
      <c r="D1" s="99" t="s">
        <v>98</v>
      </c>
      <c r="E1" s="99"/>
      <c r="G1" s="100">
        <v>40584</v>
      </c>
      <c r="H1" s="101" t="s">
        <v>99</v>
      </c>
      <c r="I1"/>
    </row>
    <row r="2" s="102" customFormat="1" ht="11.25" customHeight="1"/>
    <row r="3" spans="1:8" s="104" customFormat="1" ht="56.25" customHeight="1">
      <c r="A3" s="103" t="s">
        <v>45</v>
      </c>
      <c r="B3" s="103" t="s">
        <v>45</v>
      </c>
      <c r="D3" s="103" t="s">
        <v>45</v>
      </c>
      <c r="E3" s="103" t="s">
        <v>45</v>
      </c>
      <c r="G3" s="103"/>
      <c r="H3" s="103"/>
    </row>
    <row r="4" s="104" customFormat="1" ht="27.75" customHeight="1"/>
    <row r="5" spans="1:8" s="104" customFormat="1" ht="56.25" customHeight="1">
      <c r="A5" s="103" t="s">
        <v>45</v>
      </c>
      <c r="B5" s="103" t="s">
        <v>45</v>
      </c>
      <c r="D5" s="103" t="s">
        <v>45</v>
      </c>
      <c r="E5" s="103" t="s">
        <v>45</v>
      </c>
      <c r="G5" s="103" t="s">
        <v>45</v>
      </c>
      <c r="H5" s="103" t="s">
        <v>45</v>
      </c>
    </row>
    <row r="6" s="104" customFormat="1" ht="27.75" customHeight="1"/>
    <row r="7" spans="1:8" s="104" customFormat="1" ht="56.25" customHeight="1">
      <c r="A7" s="103" t="s">
        <v>45</v>
      </c>
      <c r="B7" s="103" t="s">
        <v>45</v>
      </c>
      <c r="D7" s="103" t="s">
        <v>45</v>
      </c>
      <c r="E7" s="103" t="s">
        <v>45</v>
      </c>
      <c r="G7" s="103" t="s">
        <v>45</v>
      </c>
      <c r="H7" s="103" t="s">
        <v>45</v>
      </c>
    </row>
    <row r="8" s="104" customFormat="1" ht="27.75" customHeight="1"/>
    <row r="9" spans="1:8" s="104" customFormat="1" ht="56.25" customHeight="1">
      <c r="A9" s="103" t="s">
        <v>45</v>
      </c>
      <c r="B9" s="103" t="s">
        <v>45</v>
      </c>
      <c r="D9" s="103" t="s">
        <v>45</v>
      </c>
      <c r="E9" s="103" t="s">
        <v>45</v>
      </c>
      <c r="G9" s="103" t="s">
        <v>45</v>
      </c>
      <c r="H9" s="103" t="s">
        <v>45</v>
      </c>
    </row>
    <row r="10" s="104" customFormat="1" ht="27.75" customHeight="1"/>
    <row r="11" spans="1:8" s="104" customFormat="1" ht="56.25" customHeight="1">
      <c r="A11" s="103" t="s">
        <v>45</v>
      </c>
      <c r="B11" s="103" t="s">
        <v>45</v>
      </c>
      <c r="D11" s="103" t="s">
        <v>45</v>
      </c>
      <c r="E11" s="103" t="s">
        <v>45</v>
      </c>
      <c r="G11" s="103" t="s">
        <v>45</v>
      </c>
      <c r="H11" s="103" t="s">
        <v>45</v>
      </c>
    </row>
    <row r="12" s="104" customFormat="1" ht="27.75" customHeight="1"/>
    <row r="13" spans="1:8" s="104" customFormat="1" ht="56.25" customHeight="1">
      <c r="A13" s="103" t="s">
        <v>45</v>
      </c>
      <c r="B13" s="103" t="s">
        <v>45</v>
      </c>
      <c r="D13" s="103" t="s">
        <v>45</v>
      </c>
      <c r="E13" s="103" t="s">
        <v>45</v>
      </c>
      <c r="G13" s="103" t="s">
        <v>45</v>
      </c>
      <c r="H13" s="103" t="s">
        <v>45</v>
      </c>
    </row>
    <row r="14" ht="24"/>
    <row r="15" ht="24"/>
    <row r="16" ht="24"/>
    <row r="21" ht="24"/>
    <row r="22" ht="24"/>
    <row r="25" ht="24"/>
    <row r="26" ht="24"/>
    <row r="29" ht="24"/>
    <row r="30" ht="24"/>
    <row r="31" ht="24"/>
    <row r="35" ht="24"/>
  </sheetData>
  <sheetProtection selectLockedCells="1" selectUnlockedCells="1"/>
  <mergeCells count="1">
    <mergeCell ref="D1:E1"/>
  </mergeCells>
  <printOptions/>
  <pageMargins left="0.39375" right="0.39375" top="1.18125" bottom="0.5902777777777778" header="0.5118055555555555" footer="0.5118055555555555"/>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9"/>
  <sheetViews>
    <sheetView workbookViewId="0" topLeftCell="B1">
      <selection activeCell="H1" sqref="H1"/>
    </sheetView>
  </sheetViews>
  <sheetFormatPr defaultColWidth="21.7109375" defaultRowHeight="12.75"/>
  <cols>
    <col min="1" max="2" width="25.7109375" style="95" customWidth="1"/>
    <col min="3" max="3" width="4.140625" style="95" customWidth="1"/>
    <col min="4" max="5" width="25.7109375" style="95" customWidth="1"/>
    <col min="6" max="6" width="4.140625" style="95" customWidth="1"/>
    <col min="7" max="8" width="25.7109375" style="95" customWidth="1"/>
    <col min="9" max="16384" width="23.00390625" style="95" customWidth="1"/>
  </cols>
  <sheetData>
    <row r="1" spans="1:8" ht="24">
      <c r="A1" s="95" t="s">
        <v>100</v>
      </c>
      <c r="B1" s="95">
        <f>Klasse</f>
        <v>0</v>
      </c>
      <c r="D1" s="105" t="s">
        <v>98</v>
      </c>
      <c r="E1" s="105"/>
      <c r="G1" s="106">
        <v>43000</v>
      </c>
      <c r="H1" s="95" t="s">
        <v>101</v>
      </c>
    </row>
    <row r="2" ht="11.25" customHeight="1"/>
    <row r="3" spans="1:8" ht="72" customHeight="1">
      <c r="A3" s="107" t="s">
        <v>102</v>
      </c>
      <c r="B3" s="107" t="s">
        <v>103</v>
      </c>
      <c r="C3" s="102"/>
      <c r="D3" s="107" t="s">
        <v>104</v>
      </c>
      <c r="E3" s="107" t="s">
        <v>105</v>
      </c>
      <c r="F3" s="102"/>
      <c r="G3" s="107" t="s">
        <v>106</v>
      </c>
      <c r="H3" s="107" t="s">
        <v>107</v>
      </c>
    </row>
    <row r="4" spans="1:8" s="109" customFormat="1" ht="21.75">
      <c r="A4" s="108" t="s">
        <v>108</v>
      </c>
      <c r="B4" s="108" t="s">
        <v>109</v>
      </c>
      <c r="D4" s="108" t="s">
        <v>110</v>
      </c>
      <c r="E4" s="108" t="s">
        <v>111</v>
      </c>
      <c r="G4" s="108" t="s">
        <v>112</v>
      </c>
      <c r="H4" s="108" t="s">
        <v>113</v>
      </c>
    </row>
    <row r="5" ht="11.25" customHeight="1"/>
    <row r="6" spans="1:8" ht="72" customHeight="1">
      <c r="A6" s="107" t="s">
        <v>114</v>
      </c>
      <c r="B6" s="107" t="s">
        <v>115</v>
      </c>
      <c r="C6" s="102"/>
      <c r="D6" s="107" t="s">
        <v>116</v>
      </c>
      <c r="E6" s="107" t="s">
        <v>117</v>
      </c>
      <c r="F6" s="102"/>
      <c r="G6" s="107" t="s">
        <v>118</v>
      </c>
      <c r="H6" s="107" t="s">
        <v>119</v>
      </c>
    </row>
    <row r="7" spans="1:8" s="109" customFormat="1" ht="21.75">
      <c r="A7" s="108" t="s">
        <v>120</v>
      </c>
      <c r="B7" s="108" t="s">
        <v>121</v>
      </c>
      <c r="D7" s="108" t="s">
        <v>122</v>
      </c>
      <c r="E7" s="108" t="s">
        <v>123</v>
      </c>
      <c r="G7" s="108" t="s">
        <v>124</v>
      </c>
      <c r="H7" s="108" t="s">
        <v>125</v>
      </c>
    </row>
    <row r="8" ht="11.25" customHeight="1"/>
    <row r="9" spans="1:8" ht="72" customHeight="1">
      <c r="A9" s="107" t="s">
        <v>126</v>
      </c>
      <c r="B9" s="107" t="s">
        <v>127</v>
      </c>
      <c r="C9" s="102"/>
      <c r="D9" s="107" t="s">
        <v>128</v>
      </c>
      <c r="E9" s="107" t="s">
        <v>129</v>
      </c>
      <c r="F9" s="102"/>
      <c r="G9" s="107" t="s">
        <v>130</v>
      </c>
      <c r="H9" s="107" t="s">
        <v>131</v>
      </c>
    </row>
    <row r="10" spans="1:8" s="109" customFormat="1" ht="21.75">
      <c r="A10" s="108" t="s">
        <v>132</v>
      </c>
      <c r="B10" s="108" t="s">
        <v>133</v>
      </c>
      <c r="D10" s="108" t="s">
        <v>134</v>
      </c>
      <c r="E10" s="108" t="s">
        <v>135</v>
      </c>
      <c r="G10" s="108" t="s">
        <v>136</v>
      </c>
      <c r="H10" s="108" t="s">
        <v>137</v>
      </c>
    </row>
    <row r="11" ht="11.25" customHeight="1"/>
    <row r="12" spans="1:8" ht="72" customHeight="1">
      <c r="A12" s="107" t="s">
        <v>138</v>
      </c>
      <c r="B12" s="107" t="s">
        <v>139</v>
      </c>
      <c r="C12" s="102"/>
      <c r="D12" s="107" t="s">
        <v>140</v>
      </c>
      <c r="E12" s="107" t="s">
        <v>141</v>
      </c>
      <c r="F12" s="102"/>
      <c r="G12" s="107" t="s">
        <v>142</v>
      </c>
      <c r="H12" s="107" t="s">
        <v>143</v>
      </c>
    </row>
    <row r="13" spans="1:8" s="109" customFormat="1" ht="21.75">
      <c r="A13" s="108" t="s">
        <v>144</v>
      </c>
      <c r="B13" s="108" t="s">
        <v>145</v>
      </c>
      <c r="D13" s="108" t="s">
        <v>146</v>
      </c>
      <c r="E13" s="108" t="s">
        <v>147</v>
      </c>
      <c r="G13" s="108" t="s">
        <v>148</v>
      </c>
      <c r="H13" s="108" t="s">
        <v>149</v>
      </c>
    </row>
    <row r="14" ht="11.25" customHeight="1"/>
    <row r="15" spans="1:8" ht="72" customHeight="1">
      <c r="A15" s="107" t="s">
        <v>150</v>
      </c>
      <c r="B15" s="107" t="s">
        <v>151</v>
      </c>
      <c r="C15" s="102"/>
      <c r="D15" s="107" t="s">
        <v>152</v>
      </c>
      <c r="E15" s="107" t="s">
        <v>153</v>
      </c>
      <c r="F15" s="102"/>
      <c r="G15" s="107" t="s">
        <v>154</v>
      </c>
      <c r="H15" s="107" t="s">
        <v>155</v>
      </c>
    </row>
    <row r="16" spans="1:8" s="109" customFormat="1" ht="21.75">
      <c r="A16" s="108" t="s">
        <v>156</v>
      </c>
      <c r="B16" s="108" t="s">
        <v>157</v>
      </c>
      <c r="D16" s="108" t="s">
        <v>158</v>
      </c>
      <c r="E16" s="108" t="s">
        <v>159</v>
      </c>
      <c r="G16" s="108" t="s">
        <v>160</v>
      </c>
      <c r="H16" s="108" t="s">
        <v>161</v>
      </c>
    </row>
    <row r="17" ht="11.25" customHeight="1"/>
    <row r="18" spans="1:8" ht="72" customHeight="1">
      <c r="A18" s="107" t="s">
        <v>162</v>
      </c>
      <c r="B18" s="107" t="s">
        <v>163</v>
      </c>
      <c r="C18" s="102"/>
      <c r="D18" s="107" t="s">
        <v>164</v>
      </c>
      <c r="E18" s="107" t="s">
        <v>165</v>
      </c>
      <c r="F18" s="102"/>
      <c r="G18" s="107"/>
      <c r="H18" s="107"/>
    </row>
    <row r="19" spans="1:8" s="109" customFormat="1" ht="21.75">
      <c r="A19" s="108" t="s">
        <v>166</v>
      </c>
      <c r="B19" s="108" t="s">
        <v>167</v>
      </c>
      <c r="D19" s="108" t="s">
        <v>168</v>
      </c>
      <c r="E19" s="108" t="s">
        <v>169</v>
      </c>
      <c r="G19" s="108"/>
      <c r="H19" s="108"/>
    </row>
  </sheetData>
  <sheetProtection selectLockedCells="1" selectUnlockedCells="1"/>
  <mergeCells count="1">
    <mergeCell ref="D1:E1"/>
  </mergeCells>
  <printOptions/>
  <pageMargins left="0.31527777777777777" right="0.31527777777777777" top="0.31527777777777777" bottom="0.25069444444444444" header="0.5118055555555555" footer="0.5118055555555555"/>
  <pageSetup firstPageNumber="1" useFirstPageNumber="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K45"/>
  <sheetViews>
    <sheetView workbookViewId="0" topLeftCell="A1">
      <pane xSplit="4" topLeftCell="BS1" activePane="topRight" state="frozen"/>
      <selection pane="topLeft" activeCell="A1" sqref="A1"/>
      <selection pane="topRight" activeCell="C3" sqref="C3"/>
    </sheetView>
  </sheetViews>
  <sheetFormatPr defaultColWidth="2.28125" defaultRowHeight="12.75"/>
  <cols>
    <col min="1" max="1" width="4.28125" style="0" customWidth="1"/>
    <col min="2" max="2" width="4.00390625" style="0" customWidth="1"/>
    <col min="3" max="3" width="12.7109375" style="110" customWidth="1"/>
    <col min="4" max="4" width="10.421875" style="110" customWidth="1"/>
    <col min="5" max="31" width="3.57421875" style="7" customWidth="1"/>
    <col min="32" max="32" width="3.57421875" style="111" customWidth="1"/>
    <col min="33" max="99" width="3.57421875" style="7" customWidth="1"/>
    <col min="100" max="100" width="3.421875" style="7" customWidth="1"/>
    <col min="101" max="106" width="3.57421875" style="7" customWidth="1"/>
    <col min="107" max="107" width="2.140625" style="7" customWidth="1"/>
    <col min="108" max="108" width="11.8515625" style="7" customWidth="1"/>
    <col min="109" max="110" width="10.57421875" style="7" customWidth="1"/>
    <col min="111" max="241" width="3.421875" style="7" customWidth="1"/>
    <col min="242" max="246" width="3.421875" style="0" customWidth="1"/>
    <col min="247" max="16384" width="11.00390625" style="0" customWidth="1"/>
  </cols>
  <sheetData>
    <row r="1" spans="1:245" s="113" customFormat="1" ht="27.75" customHeight="1">
      <c r="A1" s="112">
        <f>Klasse</f>
        <v>0</v>
      </c>
      <c r="B1" s="112"/>
      <c r="C1" s="113">
        <f>Schuljahr</f>
        <v>0</v>
      </c>
      <c r="D1" s="113" t="s">
        <v>170</v>
      </c>
      <c r="E1" s="114" t="s">
        <v>171</v>
      </c>
      <c r="F1" s="114"/>
      <c r="G1" s="114"/>
      <c r="H1" s="114"/>
      <c r="I1" s="114"/>
      <c r="J1" s="114"/>
      <c r="K1" s="114"/>
      <c r="L1" s="114"/>
      <c r="M1" s="114"/>
      <c r="N1" s="114"/>
      <c r="O1" s="114"/>
      <c r="P1" s="114"/>
      <c r="Q1" s="114"/>
      <c r="R1" s="114"/>
      <c r="S1" s="114"/>
      <c r="T1" s="114"/>
      <c r="U1" s="114"/>
      <c r="V1" s="114"/>
      <c r="W1" s="114"/>
      <c r="X1" s="114"/>
      <c r="Y1" s="114" t="s">
        <v>172</v>
      </c>
      <c r="Z1" s="114"/>
      <c r="AA1" s="114"/>
      <c r="AB1" s="114"/>
      <c r="AC1" s="114"/>
      <c r="AD1" s="114"/>
      <c r="AE1" s="114"/>
      <c r="AF1" s="114"/>
      <c r="AG1" s="114"/>
      <c r="AH1" s="114"/>
      <c r="AI1" s="114"/>
      <c r="AJ1" s="114"/>
      <c r="AK1" s="114"/>
      <c r="AL1" s="114"/>
      <c r="AM1" s="114"/>
      <c r="AN1" s="114" t="s">
        <v>173</v>
      </c>
      <c r="AO1" s="114"/>
      <c r="AP1" s="114"/>
      <c r="AQ1" s="114"/>
      <c r="AR1" s="114"/>
      <c r="AS1" s="114"/>
      <c r="AT1" s="114"/>
      <c r="AU1" s="114"/>
      <c r="AV1" s="114"/>
      <c r="AW1" s="114"/>
      <c r="AX1" s="114"/>
      <c r="AY1" s="114"/>
      <c r="AZ1" s="114"/>
      <c r="BA1" s="114"/>
      <c r="BB1" s="114"/>
      <c r="BC1" s="114"/>
      <c r="BD1" s="114"/>
      <c r="BE1" s="114"/>
      <c r="BF1" s="114"/>
      <c r="BG1" s="114" t="s">
        <v>174</v>
      </c>
      <c r="BH1" s="114"/>
      <c r="BI1" s="114"/>
      <c r="BJ1" s="114"/>
      <c r="BK1" s="114"/>
      <c r="BL1" s="114"/>
      <c r="BM1" s="114"/>
      <c r="BN1" s="114"/>
      <c r="BO1" s="114"/>
      <c r="BP1" s="114"/>
      <c r="BQ1" s="114"/>
      <c r="BR1" s="114"/>
      <c r="BS1" s="114"/>
      <c r="BT1" s="114"/>
      <c r="BU1" s="114"/>
      <c r="BV1" s="114"/>
      <c r="BW1" s="114" t="s">
        <v>175</v>
      </c>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3" t="s">
        <v>176</v>
      </c>
      <c r="CW1" s="115" t="s">
        <v>177</v>
      </c>
      <c r="CX1" s="116" t="s">
        <v>178</v>
      </c>
      <c r="CY1" s="115" t="s">
        <v>179</v>
      </c>
      <c r="CZ1" s="116" t="s">
        <v>180</v>
      </c>
      <c r="DA1" s="115" t="s">
        <v>181</v>
      </c>
      <c r="DB1" s="113" t="s">
        <v>182</v>
      </c>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c r="II1"/>
      <c r="IJ1"/>
      <c r="IK1"/>
    </row>
    <row r="2" spans="1:245" s="122" customFormat="1" ht="29.25" customHeight="1">
      <c r="A2" s="118"/>
      <c r="B2" s="118"/>
      <c r="C2" s="119" t="s">
        <v>1</v>
      </c>
      <c r="D2" s="119" t="s">
        <v>45</v>
      </c>
      <c r="E2" s="120">
        <v>42982</v>
      </c>
      <c r="F2" s="121">
        <f>E2+1</f>
        <v>42983</v>
      </c>
      <c r="G2" s="121">
        <f>F2+1</f>
        <v>42984</v>
      </c>
      <c r="H2" s="121">
        <f>G2+1</f>
        <v>42985</v>
      </c>
      <c r="I2" s="121">
        <f>H2+1</f>
        <v>42986</v>
      </c>
      <c r="J2" s="121">
        <f>E2+7</f>
        <v>42989</v>
      </c>
      <c r="K2" s="121">
        <f>J2+1</f>
        <v>42990</v>
      </c>
      <c r="L2" s="121">
        <f>K2+1</f>
        <v>42991</v>
      </c>
      <c r="M2" s="121">
        <f>L2+1</f>
        <v>42992</v>
      </c>
      <c r="N2" s="121">
        <f>M2+1</f>
        <v>42993</v>
      </c>
      <c r="O2" s="121">
        <f>J2+7</f>
        <v>42996</v>
      </c>
      <c r="P2" s="121">
        <f>O2+1</f>
        <v>42997</v>
      </c>
      <c r="Q2" s="121">
        <f>P2+1</f>
        <v>42998</v>
      </c>
      <c r="R2" s="121">
        <f>Q2+1</f>
        <v>42999</v>
      </c>
      <c r="S2" s="121">
        <f>R2+1</f>
        <v>43000</v>
      </c>
      <c r="T2" s="121">
        <f>O2+7</f>
        <v>43003</v>
      </c>
      <c r="U2" s="121">
        <f>T2+1</f>
        <v>43004</v>
      </c>
      <c r="V2" s="121">
        <f>U2+1</f>
        <v>43005</v>
      </c>
      <c r="W2" s="121">
        <f>V2+1</f>
        <v>43006</v>
      </c>
      <c r="X2" s="121">
        <f>W2+1</f>
        <v>43007</v>
      </c>
      <c r="Y2" s="121">
        <f>T2+7</f>
        <v>43010</v>
      </c>
      <c r="Z2" s="121">
        <f>Y2+1</f>
        <v>43011</v>
      </c>
      <c r="AA2" s="121">
        <f>Z2+1</f>
        <v>43012</v>
      </c>
      <c r="AB2" s="121">
        <f>AA2+1</f>
        <v>43013</v>
      </c>
      <c r="AC2" s="121">
        <f>AB2+1</f>
        <v>43014</v>
      </c>
      <c r="AD2" s="121">
        <f>Y2+7</f>
        <v>43017</v>
      </c>
      <c r="AE2" s="121">
        <f>Z2+7</f>
        <v>43018</v>
      </c>
      <c r="AF2" s="121">
        <f>AA2+7</f>
        <v>43019</v>
      </c>
      <c r="AG2" s="121">
        <f>AB2+7</f>
        <v>43020</v>
      </c>
      <c r="AH2" s="121">
        <f>AC2+7</f>
        <v>43021</v>
      </c>
      <c r="AI2" s="121">
        <f>AD2+7</f>
        <v>43024</v>
      </c>
      <c r="AJ2" s="121">
        <f>AE2+7</f>
        <v>43025</v>
      </c>
      <c r="AK2" s="121">
        <f>AF2+7</f>
        <v>43026</v>
      </c>
      <c r="AL2" s="121">
        <f>AG2+7</f>
        <v>43027</v>
      </c>
      <c r="AM2" s="121">
        <f>AH2+7</f>
        <v>43028</v>
      </c>
      <c r="AN2" s="121">
        <f>AI2+21</f>
        <v>43045</v>
      </c>
      <c r="AO2" s="121">
        <f>AN2+1</f>
        <v>43046</v>
      </c>
      <c r="AP2" s="121">
        <f>AO2+1</f>
        <v>43047</v>
      </c>
      <c r="AQ2" s="121">
        <f>AP2+1</f>
        <v>43048</v>
      </c>
      <c r="AR2" s="121">
        <f>AQ2+1</f>
        <v>43049</v>
      </c>
      <c r="AS2" s="121">
        <f>AN2+7</f>
        <v>43052</v>
      </c>
      <c r="AT2" s="121">
        <f>AS2+1</f>
        <v>43053</v>
      </c>
      <c r="AU2" s="121">
        <f>AT2+1</f>
        <v>43054</v>
      </c>
      <c r="AV2" s="121">
        <f>AU2+1</f>
        <v>43055</v>
      </c>
      <c r="AW2" s="121">
        <f>AV2+1</f>
        <v>43056</v>
      </c>
      <c r="AX2" s="121">
        <f>AS2+7</f>
        <v>43059</v>
      </c>
      <c r="AY2" s="121">
        <f>AX2+1</f>
        <v>43060</v>
      </c>
      <c r="AZ2" s="121">
        <f>AY2+1</f>
        <v>43061</v>
      </c>
      <c r="BA2" s="121">
        <f>AZ2+1</f>
        <v>43062</v>
      </c>
      <c r="BB2" s="121">
        <f>BA2+1</f>
        <v>43063</v>
      </c>
      <c r="BC2" s="121">
        <f>AX2+7</f>
        <v>43066</v>
      </c>
      <c r="BD2" s="121">
        <f>BC2+1</f>
        <v>43067</v>
      </c>
      <c r="BE2" s="121">
        <f>BD2+1</f>
        <v>43068</v>
      </c>
      <c r="BF2" s="121">
        <f>BE2+1</f>
        <v>43069</v>
      </c>
      <c r="BG2" s="121">
        <f>BF2+1</f>
        <v>43070</v>
      </c>
      <c r="BH2" s="121">
        <f>BC2+7</f>
        <v>43073</v>
      </c>
      <c r="BI2" s="121">
        <f>BH2+1</f>
        <v>43074</v>
      </c>
      <c r="BJ2" s="121">
        <f>BI2+1</f>
        <v>43075</v>
      </c>
      <c r="BK2" s="121">
        <f>BJ2+1</f>
        <v>43076</v>
      </c>
      <c r="BL2" s="121">
        <f>BK2+1</f>
        <v>43077</v>
      </c>
      <c r="BM2" s="121">
        <f>BH2+7</f>
        <v>43080</v>
      </c>
      <c r="BN2" s="121">
        <f>BM2+1</f>
        <v>43081</v>
      </c>
      <c r="BO2" s="121">
        <f>BN2+1</f>
        <v>43082</v>
      </c>
      <c r="BP2" s="121">
        <f>BO2+1</f>
        <v>43083</v>
      </c>
      <c r="BQ2" s="121">
        <f>BP2+1</f>
        <v>43084</v>
      </c>
      <c r="BR2" s="121">
        <f>BM2+7</f>
        <v>43087</v>
      </c>
      <c r="BS2" s="121">
        <f>BR2+1</f>
        <v>43088</v>
      </c>
      <c r="BT2" s="121">
        <f>BS2+1</f>
        <v>43089</v>
      </c>
      <c r="BU2" s="121">
        <f>BT2+1</f>
        <v>43090</v>
      </c>
      <c r="BV2" s="121">
        <f>BU2+1</f>
        <v>43091</v>
      </c>
      <c r="BW2" s="121">
        <f>BR2+14</f>
        <v>43101</v>
      </c>
      <c r="BX2" s="121">
        <f>BW2+1</f>
        <v>43102</v>
      </c>
      <c r="BY2" s="121">
        <f>BX2+1</f>
        <v>43103</v>
      </c>
      <c r="BZ2" s="121">
        <f>BY2+1</f>
        <v>43104</v>
      </c>
      <c r="CA2" s="121">
        <f>BZ2+1</f>
        <v>43105</v>
      </c>
      <c r="CB2" s="121">
        <f>BW2+7</f>
        <v>43108</v>
      </c>
      <c r="CC2" s="121">
        <f>CB2+1</f>
        <v>43109</v>
      </c>
      <c r="CD2" s="121">
        <f>CC2+1</f>
        <v>43110</v>
      </c>
      <c r="CE2" s="121">
        <f>CD2+1</f>
        <v>43111</v>
      </c>
      <c r="CF2" s="121">
        <f>CE2+1</f>
        <v>43112</v>
      </c>
      <c r="CG2" s="121">
        <f>CB2+7</f>
        <v>43115</v>
      </c>
      <c r="CH2" s="121">
        <f>CG2+1</f>
        <v>43116</v>
      </c>
      <c r="CI2" s="121">
        <f>CH2+1</f>
        <v>43117</v>
      </c>
      <c r="CJ2" s="121">
        <f>CI2+1</f>
        <v>43118</v>
      </c>
      <c r="CK2" s="121">
        <f>CJ2+1</f>
        <v>43119</v>
      </c>
      <c r="CL2" s="121">
        <f>CG2+7</f>
        <v>43122</v>
      </c>
      <c r="CM2" s="121">
        <f>CL2+1</f>
        <v>43123</v>
      </c>
      <c r="CN2" s="121">
        <f>CM2+1</f>
        <v>43124</v>
      </c>
      <c r="CO2" s="121">
        <f>CN2+1</f>
        <v>43125</v>
      </c>
      <c r="CP2" s="121">
        <f>CO2+1</f>
        <v>43126</v>
      </c>
      <c r="CQ2" s="121">
        <f>CL2+7</f>
        <v>43129</v>
      </c>
      <c r="CR2" s="121">
        <f>CQ2+1</f>
        <v>43130</v>
      </c>
      <c r="CS2" s="121">
        <f>CR2+1</f>
        <v>43131</v>
      </c>
      <c r="CT2" s="121">
        <f>CS2+1</f>
        <v>43132</v>
      </c>
      <c r="CU2" s="121">
        <f>CT2+1</f>
        <v>43133</v>
      </c>
      <c r="CW2" s="115"/>
      <c r="CX2" s="116"/>
      <c r="CY2" s="115"/>
      <c r="CZ2" s="116"/>
      <c r="DA2" s="115"/>
      <c r="DB2" s="113"/>
      <c r="IF2" s="123"/>
      <c r="IG2" s="123"/>
      <c r="IH2" s="118"/>
      <c r="II2" s="118"/>
      <c r="IJ2" s="118"/>
      <c r="IK2" s="118"/>
    </row>
    <row r="3" spans="1:109" ht="12.75">
      <c r="A3" s="7">
        <f>IF(NOT(ISBLANK(Klassenliste!A6)),Klassenliste!A6,"")</f>
        <v>1</v>
      </c>
      <c r="B3" s="7">
        <f>IF(NOT(ISBLANK(Klassenliste!B6)),Klassenliste!B6,"")</f>
        <v>0</v>
      </c>
      <c r="C3" s="110">
        <f>IF(NOT(ISBLANK(Klassenliste!C6)),Klassenliste!C6,"")</f>
        <v>0</v>
      </c>
      <c r="D3" s="1">
        <f>IF(NOT(ISBLANK(Klassenliste!E6)),Klassenliste!E6,"")</f>
        <v>0</v>
      </c>
      <c r="E3" s="124"/>
      <c r="F3" s="125"/>
      <c r="G3" s="125"/>
      <c r="H3" s="125"/>
      <c r="I3" s="126"/>
      <c r="J3" s="125"/>
      <c r="K3" s="125"/>
      <c r="L3" s="125"/>
      <c r="M3" s="125"/>
      <c r="N3" s="126"/>
      <c r="O3" s="125"/>
      <c r="P3" s="125"/>
      <c r="Q3" s="125"/>
      <c r="R3" s="125"/>
      <c r="S3" s="126"/>
      <c r="T3" s="125"/>
      <c r="U3" s="125"/>
      <c r="V3" s="125"/>
      <c r="W3" s="125"/>
      <c r="X3" s="126"/>
      <c r="Y3" s="125"/>
      <c r="Z3" s="127"/>
      <c r="AB3" s="125"/>
      <c r="AC3" s="126"/>
      <c r="AD3" s="125"/>
      <c r="AE3" s="125"/>
      <c r="AF3" s="7"/>
      <c r="AG3" s="125"/>
      <c r="AH3" s="126"/>
      <c r="AI3" s="125"/>
      <c r="AJ3" s="125"/>
      <c r="AK3" s="125"/>
      <c r="AL3" s="125"/>
      <c r="AM3" s="126"/>
      <c r="AN3" s="125"/>
      <c r="AO3" s="125"/>
      <c r="AP3" s="125"/>
      <c r="AQ3" s="125"/>
      <c r="AR3" s="126"/>
      <c r="AS3" s="125"/>
      <c r="AT3" s="125"/>
      <c r="AU3" s="125"/>
      <c r="AV3" s="128"/>
      <c r="AW3" s="129"/>
      <c r="AX3" s="125"/>
      <c r="AY3" s="125"/>
      <c r="AZ3" s="125"/>
      <c r="BA3" s="125"/>
      <c r="BB3" s="126"/>
      <c r="BC3" s="125"/>
      <c r="BD3" s="125"/>
      <c r="BE3" s="125"/>
      <c r="BF3" s="125"/>
      <c r="BG3" s="126"/>
      <c r="BH3" s="125"/>
      <c r="BI3" s="125"/>
      <c r="BJ3" s="125"/>
      <c r="BK3" s="125"/>
      <c r="BL3" s="126"/>
      <c r="BM3" s="125"/>
      <c r="BN3" s="125"/>
      <c r="BO3" s="125"/>
      <c r="BP3" s="125"/>
      <c r="BQ3" s="126"/>
      <c r="BR3" s="125"/>
      <c r="BS3" s="125"/>
      <c r="BT3" s="125"/>
      <c r="BU3" s="127"/>
      <c r="BV3" s="127"/>
      <c r="BW3" s="127"/>
      <c r="BX3" s="127"/>
      <c r="BY3" s="125"/>
      <c r="BZ3" s="125"/>
      <c r="CA3" s="126"/>
      <c r="CB3" s="128"/>
      <c r="CC3" s="128"/>
      <c r="CD3" s="128"/>
      <c r="CE3" s="125"/>
      <c r="CF3" s="126"/>
      <c r="CG3" s="125"/>
      <c r="CH3" s="125"/>
      <c r="CI3" s="125"/>
      <c r="CJ3" s="125"/>
      <c r="CK3" s="126"/>
      <c r="CL3" s="125"/>
      <c r="CM3" s="125"/>
      <c r="CN3" s="125"/>
      <c r="CO3" s="125"/>
      <c r="CP3" s="126"/>
      <c r="CQ3" s="125"/>
      <c r="CR3" s="125"/>
      <c r="CS3" s="125"/>
      <c r="CT3" s="125"/>
      <c r="CU3" s="126"/>
      <c r="CW3" s="7">
        <f>IF(NOT(ISBLANK(Klassenliste!C6)),COUNTIF($E3:$DH3,CW$1),"")</f>
        <v>0</v>
      </c>
      <c r="CX3" s="130">
        <f>IF(NOT(ISBLANK(Klassenliste!C6)),COUNTIF($E3:$DH3,CX$1),"")</f>
        <v>0</v>
      </c>
      <c r="CY3" s="7">
        <f>IF(NOT(ISBLANK(Klassenliste!B6)),ABS(SUMIF($E3:$DH3,"&lt;"&amp;0,$E3:$DH3)),"")</f>
        <v>0</v>
      </c>
      <c r="CZ3" s="130">
        <f>IF(NOT(ISBLANK(Klassenliste!C6)),ABS(SUMIF($E3:$DH3,"&lt;"&amp;0,$E3:$DH3)),"")</f>
        <v>0</v>
      </c>
      <c r="DA3" s="7">
        <f>IF(NOT(ISBLANK(Klassenliste!C6)),COUNTIF($E3:$DH3,DA$1),"")</f>
        <v>0</v>
      </c>
      <c r="DB3" s="7">
        <f>IF(NOT(ISBLANK(Klassenliste!C6)),COUNTIF($E3:$DH3,DB$1),"")</f>
        <v>0</v>
      </c>
      <c r="DD3" s="110">
        <f aca="true" t="shared" si="0" ref="DD3:DD37">C3</f>
        <v>0</v>
      </c>
      <c r="DE3"/>
    </row>
    <row r="4" spans="1:109" ht="12.75">
      <c r="A4" s="7">
        <f>IF(NOT(ISBLANK(Klassenliste!A7)),Klassenliste!A7,"")</f>
        <v>2</v>
      </c>
      <c r="B4" s="7">
        <f>IF(NOT(ISBLANK(Klassenliste!B7)),Klassenliste!B7,"")</f>
        <v>0</v>
      </c>
      <c r="C4" s="110">
        <f>IF(NOT(ISBLANK(Klassenliste!C7)),Klassenliste!C7,"")</f>
        <v>0</v>
      </c>
      <c r="D4" s="1">
        <f>IF(NOT(ISBLANK(Klassenliste!E7)),Klassenliste!E7,"")</f>
        <v>0</v>
      </c>
      <c r="E4" s="124"/>
      <c r="F4" s="125"/>
      <c r="G4" s="125"/>
      <c r="H4" s="125"/>
      <c r="I4" s="126"/>
      <c r="J4" s="125"/>
      <c r="K4" s="125"/>
      <c r="L4" s="125"/>
      <c r="M4" s="125"/>
      <c r="N4" s="126"/>
      <c r="O4" s="125"/>
      <c r="P4" s="125"/>
      <c r="Q4" s="125"/>
      <c r="R4" s="125"/>
      <c r="S4" s="126"/>
      <c r="T4" s="125"/>
      <c r="U4" s="125"/>
      <c r="V4" s="125"/>
      <c r="W4" s="125"/>
      <c r="X4" s="126"/>
      <c r="Y4" s="125"/>
      <c r="Z4" s="127"/>
      <c r="AB4" s="125"/>
      <c r="AC4" s="126"/>
      <c r="AD4" s="125"/>
      <c r="AE4" s="125"/>
      <c r="AF4" s="7"/>
      <c r="AG4" s="125"/>
      <c r="AH4" s="126"/>
      <c r="AI4" s="125"/>
      <c r="AJ4" s="125"/>
      <c r="AK4" s="125"/>
      <c r="AL4" s="125"/>
      <c r="AM4" s="126"/>
      <c r="AN4" s="125"/>
      <c r="AO4" s="125"/>
      <c r="AP4" s="125"/>
      <c r="AQ4" s="125"/>
      <c r="AR4" s="126"/>
      <c r="AS4" s="125"/>
      <c r="AT4" s="125"/>
      <c r="AU4" s="125"/>
      <c r="AV4" s="125"/>
      <c r="AW4" s="126"/>
      <c r="AX4" s="125"/>
      <c r="AY4" s="125"/>
      <c r="AZ4" s="125"/>
      <c r="BA4" s="125"/>
      <c r="BB4" s="126"/>
      <c r="BC4" s="125"/>
      <c r="BD4" s="125"/>
      <c r="BE4" s="125"/>
      <c r="BF4" s="125"/>
      <c r="BG4" s="126"/>
      <c r="BH4" s="125"/>
      <c r="BI4" s="125"/>
      <c r="BJ4" s="125"/>
      <c r="BK4" s="125"/>
      <c r="BL4" s="126"/>
      <c r="BM4" s="125"/>
      <c r="BN4" s="125"/>
      <c r="BO4" s="125"/>
      <c r="BP4" s="125"/>
      <c r="BQ4" s="126"/>
      <c r="BR4" s="125"/>
      <c r="BS4" s="125"/>
      <c r="BT4" s="125"/>
      <c r="BU4" s="127"/>
      <c r="BV4" s="127"/>
      <c r="BW4" s="127"/>
      <c r="BX4" s="127"/>
      <c r="BY4" s="125"/>
      <c r="BZ4" s="125"/>
      <c r="CA4" s="126"/>
      <c r="CB4" s="128"/>
      <c r="CC4" s="128"/>
      <c r="CD4" s="128"/>
      <c r="CE4" s="125"/>
      <c r="CF4" s="126"/>
      <c r="CG4" s="125"/>
      <c r="CH4" s="125"/>
      <c r="CI4" s="125"/>
      <c r="CJ4" s="125"/>
      <c r="CK4" s="126"/>
      <c r="CL4" s="125"/>
      <c r="CM4" s="125"/>
      <c r="CN4" s="125"/>
      <c r="CO4" s="125"/>
      <c r="CP4" s="126"/>
      <c r="CQ4" s="125"/>
      <c r="CR4" s="125"/>
      <c r="CS4" s="125"/>
      <c r="CT4" s="125"/>
      <c r="CU4" s="126"/>
      <c r="CW4" s="7">
        <f>IF(NOT(ISBLANK(Klassenliste!C7)),COUNTIF($E4:$DH4,CW$1),"")</f>
        <v>0</v>
      </c>
      <c r="CX4" s="130">
        <f>IF(NOT(ISBLANK(Klassenliste!C7)),COUNTIF($E4:$DH4,CX$1),"")</f>
        <v>0</v>
      </c>
      <c r="CY4" s="7">
        <f>IF(NOT(ISBLANK(Klassenliste!B7)),ABS(SUMIF($E4:$DH4,"&lt;"&amp;0,$E4:$DH4)),"")</f>
        <v>0</v>
      </c>
      <c r="CZ4" s="130">
        <f>IF(NOT(ISBLANK(Klassenliste!C7)),ABS(SUMIF($E4:$DH4,"&lt;"&amp;0,$E4:$DH4)),"")</f>
        <v>0</v>
      </c>
      <c r="DA4" s="7">
        <f>IF(NOT(ISBLANK(Klassenliste!C7)),COUNTIF($E4:$DH4,DA$1),"")</f>
        <v>0</v>
      </c>
      <c r="DB4" s="7">
        <f>IF(NOT(ISBLANK(Klassenliste!C7)),COUNTIF($E4:$DH4,DB$1),"")</f>
        <v>0</v>
      </c>
      <c r="DD4" s="110">
        <f t="shared" si="0"/>
        <v>0</v>
      </c>
      <c r="DE4"/>
    </row>
    <row r="5" spans="1:109" ht="12.75">
      <c r="A5" s="7">
        <f>IF(NOT(ISBLANK(Klassenliste!A8)),Klassenliste!A8,"")</f>
        <v>3</v>
      </c>
      <c r="B5" s="7">
        <f>IF(NOT(ISBLANK(Klassenliste!B8)),Klassenliste!B8,"")</f>
        <v>0</v>
      </c>
      <c r="C5" s="110">
        <f>IF(NOT(ISBLANK(Klassenliste!C8)),Klassenliste!C8,"")</f>
        <v>0</v>
      </c>
      <c r="D5" s="1">
        <f>IF(NOT(ISBLANK(Klassenliste!E8)),Klassenliste!E8,"")</f>
        <v>0</v>
      </c>
      <c r="E5" s="124"/>
      <c r="F5" s="125"/>
      <c r="G5" s="125"/>
      <c r="H5" s="125"/>
      <c r="I5" s="126"/>
      <c r="J5" s="125"/>
      <c r="K5" s="125"/>
      <c r="L5" s="125"/>
      <c r="M5" s="125"/>
      <c r="N5" s="126"/>
      <c r="O5" s="125"/>
      <c r="P5" s="125"/>
      <c r="Q5" s="125"/>
      <c r="R5" s="125"/>
      <c r="S5" s="126"/>
      <c r="T5" s="125"/>
      <c r="U5" s="125"/>
      <c r="V5" s="125"/>
      <c r="W5" s="125"/>
      <c r="X5" s="126"/>
      <c r="Y5" s="125"/>
      <c r="Z5" s="127"/>
      <c r="AA5" s="125"/>
      <c r="AB5" s="125"/>
      <c r="AC5" s="126"/>
      <c r="AD5" s="125"/>
      <c r="AE5" s="125"/>
      <c r="AF5" s="125"/>
      <c r="AG5" s="125"/>
      <c r="AH5" s="126"/>
      <c r="AI5" s="125"/>
      <c r="AJ5" s="125"/>
      <c r="AK5" s="125"/>
      <c r="AL5" s="125"/>
      <c r="AM5" s="126"/>
      <c r="AN5" s="125"/>
      <c r="AO5" s="125"/>
      <c r="AP5" s="125"/>
      <c r="AQ5" s="125"/>
      <c r="AR5" s="126"/>
      <c r="AS5" s="125"/>
      <c r="AT5" s="125"/>
      <c r="AU5" s="125"/>
      <c r="AV5" s="125"/>
      <c r="AW5" s="126"/>
      <c r="AX5" s="125"/>
      <c r="AY5" s="125"/>
      <c r="AZ5" s="125"/>
      <c r="BA5" s="125"/>
      <c r="BB5" s="126"/>
      <c r="BC5" s="125"/>
      <c r="BD5" s="125"/>
      <c r="BE5" s="125"/>
      <c r="BF5" s="125"/>
      <c r="BG5" s="126"/>
      <c r="BH5" s="125"/>
      <c r="BI5" s="125"/>
      <c r="BJ5" s="125"/>
      <c r="BK5" s="125"/>
      <c r="BL5" s="126"/>
      <c r="BM5" s="125"/>
      <c r="BN5" s="125"/>
      <c r="BO5" s="125"/>
      <c r="BP5" s="125"/>
      <c r="BQ5" s="126"/>
      <c r="BR5" s="125"/>
      <c r="BS5" s="125"/>
      <c r="BT5" s="125"/>
      <c r="BU5" s="127"/>
      <c r="BV5" s="127"/>
      <c r="BW5" s="127"/>
      <c r="BX5" s="127"/>
      <c r="BY5" s="125"/>
      <c r="BZ5" s="125"/>
      <c r="CA5" s="126"/>
      <c r="CB5" s="128"/>
      <c r="CC5" s="128"/>
      <c r="CD5" s="128"/>
      <c r="CE5" s="125"/>
      <c r="CF5" s="126"/>
      <c r="CG5" s="125"/>
      <c r="CH5" s="125"/>
      <c r="CI5" s="125"/>
      <c r="CJ5" s="125"/>
      <c r="CK5" s="126"/>
      <c r="CL5" s="125"/>
      <c r="CM5" s="125"/>
      <c r="CN5" s="125"/>
      <c r="CO5" s="125"/>
      <c r="CP5" s="126"/>
      <c r="CQ5" s="125"/>
      <c r="CR5" s="125"/>
      <c r="CS5" s="125"/>
      <c r="CT5" s="125"/>
      <c r="CU5" s="126"/>
      <c r="CW5" s="7">
        <f>IF(NOT(ISBLANK(Klassenliste!C8)),COUNTIF($E5:$DH5,CW$1),"")</f>
        <v>0</v>
      </c>
      <c r="CX5" s="130">
        <f>IF(NOT(ISBLANK(Klassenliste!C8)),COUNTIF($E5:$DH5,CX$1),"")</f>
        <v>0</v>
      </c>
      <c r="CY5" s="7">
        <f>IF(NOT(ISBLANK(Klassenliste!B8)),ABS(SUMIF($E5:$DH5,"&lt;"&amp;0,$E5:$DH5)),"")</f>
        <v>0</v>
      </c>
      <c r="CZ5" s="130">
        <f>IF(NOT(ISBLANK(Klassenliste!C8)),ABS(SUMIF($E5:$DH5,"&lt;"&amp;0,$E5:$DH5)),"")</f>
        <v>0</v>
      </c>
      <c r="DA5" s="7">
        <f>IF(NOT(ISBLANK(Klassenliste!C8)),COUNTIF($E5:$DH5,DA$1),"")</f>
        <v>0</v>
      </c>
      <c r="DB5" s="7">
        <f>IF(NOT(ISBLANK(Klassenliste!C8)),COUNTIF($E5:$DH5,DB$1),"")</f>
        <v>0</v>
      </c>
      <c r="DD5" s="110">
        <f t="shared" si="0"/>
        <v>0</v>
      </c>
      <c r="DE5"/>
    </row>
    <row r="6" spans="1:109" ht="12.75">
      <c r="A6" s="7">
        <f>IF(NOT(ISBLANK(Klassenliste!A9)),Klassenliste!A9,"")</f>
        <v>4</v>
      </c>
      <c r="B6" s="7">
        <f>IF(NOT(ISBLANK(Klassenliste!B9)),Klassenliste!B9,"")</f>
        <v>0</v>
      </c>
      <c r="C6" s="110">
        <f>IF(NOT(ISBLANK(Klassenliste!C9)),Klassenliste!C9,"")</f>
        <v>0</v>
      </c>
      <c r="D6" s="1">
        <f>IF(NOT(ISBLANK(Klassenliste!E9)),Klassenliste!E9,"")</f>
        <v>0</v>
      </c>
      <c r="E6" s="124"/>
      <c r="F6" s="125"/>
      <c r="G6" s="125"/>
      <c r="H6" s="125"/>
      <c r="I6" s="126"/>
      <c r="J6" s="125"/>
      <c r="K6" s="125"/>
      <c r="L6" s="125"/>
      <c r="M6" s="125"/>
      <c r="N6" s="126"/>
      <c r="O6" s="125"/>
      <c r="P6" s="125"/>
      <c r="Q6" s="125"/>
      <c r="R6" s="125"/>
      <c r="S6" s="126"/>
      <c r="T6" s="125"/>
      <c r="U6" s="125"/>
      <c r="V6" s="125"/>
      <c r="W6" s="125"/>
      <c r="X6" s="126"/>
      <c r="Y6" s="125"/>
      <c r="Z6" s="127"/>
      <c r="AA6" s="125"/>
      <c r="AB6" s="125"/>
      <c r="AC6" s="126"/>
      <c r="AD6" s="125"/>
      <c r="AE6" s="125"/>
      <c r="AF6" s="125"/>
      <c r="AG6" s="125"/>
      <c r="AH6" s="126"/>
      <c r="AI6" s="125"/>
      <c r="AJ6" s="125"/>
      <c r="AK6" s="125"/>
      <c r="AL6" s="125"/>
      <c r="AM6" s="126"/>
      <c r="AN6" s="125"/>
      <c r="AO6" s="125"/>
      <c r="AP6" s="125"/>
      <c r="AQ6" s="125"/>
      <c r="AR6" s="126"/>
      <c r="AS6" s="125"/>
      <c r="AT6" s="125"/>
      <c r="AU6" s="125"/>
      <c r="AV6" s="125"/>
      <c r="AW6" s="126"/>
      <c r="AX6" s="125"/>
      <c r="AY6" s="125"/>
      <c r="AZ6" s="125"/>
      <c r="BA6" s="125"/>
      <c r="BB6" s="126"/>
      <c r="BC6" s="125"/>
      <c r="BD6" s="125"/>
      <c r="BE6" s="125"/>
      <c r="BF6" s="125"/>
      <c r="BG6" s="126"/>
      <c r="BH6" s="125"/>
      <c r="BI6" s="125"/>
      <c r="BJ6" s="125"/>
      <c r="BK6" s="125"/>
      <c r="BL6" s="126"/>
      <c r="BM6" s="125"/>
      <c r="BN6" s="125"/>
      <c r="BO6" s="125"/>
      <c r="BP6" s="125"/>
      <c r="BQ6" s="126"/>
      <c r="BR6" s="125"/>
      <c r="BS6" s="125"/>
      <c r="BT6" s="125"/>
      <c r="BU6" s="127"/>
      <c r="BV6" s="127"/>
      <c r="BW6" s="127"/>
      <c r="BX6" s="127"/>
      <c r="BY6" s="125"/>
      <c r="BZ6" s="125"/>
      <c r="CA6" s="126"/>
      <c r="CB6" s="128"/>
      <c r="CC6" s="128"/>
      <c r="CD6" s="128"/>
      <c r="CE6" s="125"/>
      <c r="CF6" s="126"/>
      <c r="CG6" s="125"/>
      <c r="CH6" s="125"/>
      <c r="CI6" s="125"/>
      <c r="CJ6" s="125"/>
      <c r="CK6" s="126"/>
      <c r="CL6" s="125"/>
      <c r="CM6" s="125"/>
      <c r="CN6" s="125"/>
      <c r="CO6" s="125"/>
      <c r="CP6" s="126"/>
      <c r="CQ6" s="125"/>
      <c r="CR6" s="125"/>
      <c r="CS6" s="125"/>
      <c r="CT6" s="125"/>
      <c r="CU6" s="126"/>
      <c r="CW6" s="7">
        <f>IF(NOT(ISBLANK(Klassenliste!C9)),COUNTIF($E6:$DH6,CW$1),"")</f>
        <v>0</v>
      </c>
      <c r="CX6" s="130">
        <f>IF(NOT(ISBLANK(Klassenliste!C9)),COUNTIF($E6:$DH6,CX$1),"")</f>
        <v>0</v>
      </c>
      <c r="CY6" s="7">
        <f>IF(NOT(ISBLANK(Klassenliste!B9)),ABS(SUMIF($E6:$DH6,"&lt;"&amp;0,$E6:$DH6)),"")</f>
        <v>0</v>
      </c>
      <c r="CZ6" s="130">
        <f>IF(NOT(ISBLANK(Klassenliste!C9)),ABS(SUMIF($E6:$DH6,"&lt;"&amp;0,$E6:$DH6)),"")</f>
        <v>0</v>
      </c>
      <c r="DA6" s="7">
        <f>IF(NOT(ISBLANK(Klassenliste!C9)),COUNTIF($E6:$DH6,DA$1),"")</f>
        <v>0</v>
      </c>
      <c r="DB6" s="7">
        <f>IF(NOT(ISBLANK(Klassenliste!C9)),COUNTIF($E6:$DH6,DB$1),"")</f>
        <v>0</v>
      </c>
      <c r="DD6" s="110">
        <f t="shared" si="0"/>
        <v>0</v>
      </c>
      <c r="DE6"/>
    </row>
    <row r="7" spans="1:109" ht="12.75">
      <c r="A7" s="131">
        <f>IF(NOT(ISBLANK(Klassenliste!A10)),Klassenliste!A10,"")</f>
        <v>5</v>
      </c>
      <c r="B7" s="131">
        <f>IF(NOT(ISBLANK(Klassenliste!B10)),Klassenliste!B10,"")</f>
        <v>0</v>
      </c>
      <c r="C7" s="132">
        <f>IF(NOT(ISBLANK(Klassenliste!C10)),Klassenliste!C10,"")</f>
        <v>0</v>
      </c>
      <c r="D7" s="133">
        <f>IF(NOT(ISBLANK(Klassenliste!E10)),Klassenliste!E10,"")</f>
        <v>0</v>
      </c>
      <c r="E7" s="134"/>
      <c r="F7" s="135"/>
      <c r="G7" s="135"/>
      <c r="H7" s="135"/>
      <c r="I7" s="136"/>
      <c r="J7" s="135"/>
      <c r="K7" s="135"/>
      <c r="L7" s="135"/>
      <c r="M7" s="135"/>
      <c r="N7" s="136"/>
      <c r="O7" s="135"/>
      <c r="P7" s="135"/>
      <c r="Q7" s="135"/>
      <c r="R7" s="135"/>
      <c r="S7" s="136"/>
      <c r="T7" s="135"/>
      <c r="U7" s="135"/>
      <c r="V7" s="135"/>
      <c r="W7" s="135"/>
      <c r="X7" s="136"/>
      <c r="Y7" s="135"/>
      <c r="Z7" s="137"/>
      <c r="AA7" s="135"/>
      <c r="AB7" s="135"/>
      <c r="AC7" s="136"/>
      <c r="AD7" s="135"/>
      <c r="AE7" s="135"/>
      <c r="AF7" s="135"/>
      <c r="AG7" s="135"/>
      <c r="AH7" s="136"/>
      <c r="AI7" s="135"/>
      <c r="AJ7" s="135"/>
      <c r="AK7" s="135"/>
      <c r="AL7" s="135"/>
      <c r="AM7" s="136"/>
      <c r="AN7" s="135"/>
      <c r="AO7" s="135"/>
      <c r="AP7" s="135"/>
      <c r="AQ7" s="135"/>
      <c r="AR7" s="136"/>
      <c r="AS7" s="135"/>
      <c r="AT7" s="135"/>
      <c r="AU7" s="135"/>
      <c r="AV7" s="135"/>
      <c r="AW7" s="136"/>
      <c r="AX7" s="135"/>
      <c r="AY7" s="135"/>
      <c r="AZ7" s="135"/>
      <c r="BA7" s="135"/>
      <c r="BB7" s="136"/>
      <c r="BC7" s="135"/>
      <c r="BD7" s="135"/>
      <c r="BE7" s="135"/>
      <c r="BF7" s="135"/>
      <c r="BG7" s="136"/>
      <c r="BH7" s="135"/>
      <c r="BI7" s="135"/>
      <c r="BJ7" s="135"/>
      <c r="BK7" s="135"/>
      <c r="BL7" s="136"/>
      <c r="BM7" s="135"/>
      <c r="BN7" s="135"/>
      <c r="BO7" s="135"/>
      <c r="BP7" s="135"/>
      <c r="BQ7" s="136"/>
      <c r="BR7" s="135"/>
      <c r="BS7" s="135"/>
      <c r="BT7" s="135"/>
      <c r="BU7" s="137"/>
      <c r="BV7" s="137"/>
      <c r="BW7" s="137"/>
      <c r="BX7" s="137"/>
      <c r="BY7" s="135"/>
      <c r="BZ7" s="135"/>
      <c r="CA7" s="136"/>
      <c r="CB7" s="138"/>
      <c r="CC7" s="138"/>
      <c r="CD7" s="138"/>
      <c r="CE7" s="135"/>
      <c r="CF7" s="136"/>
      <c r="CG7" s="135"/>
      <c r="CH7" s="135"/>
      <c r="CI7" s="135"/>
      <c r="CJ7" s="135"/>
      <c r="CK7" s="136"/>
      <c r="CL7" s="135"/>
      <c r="CM7" s="135"/>
      <c r="CN7" s="135"/>
      <c r="CO7" s="135"/>
      <c r="CP7" s="136"/>
      <c r="CQ7" s="135"/>
      <c r="CR7" s="135"/>
      <c r="CS7" s="135"/>
      <c r="CT7" s="135"/>
      <c r="CU7" s="136"/>
      <c r="CV7" s="131"/>
      <c r="CW7" s="131">
        <f>IF(NOT(ISBLANK(Klassenliste!C10)),COUNTIF($E7:$DH7,CW$1),"")</f>
        <v>0</v>
      </c>
      <c r="CX7" s="139">
        <f>IF(NOT(ISBLANK(Klassenliste!C10)),COUNTIF($E7:$DH7,CX$1),"")</f>
        <v>0</v>
      </c>
      <c r="CY7" s="131">
        <f>IF(NOT(ISBLANK(Klassenliste!B10)),ABS(SUMIF($E7:$DH7,"&lt;"&amp;0,$E7:$DH7)),"")</f>
        <v>0</v>
      </c>
      <c r="CZ7" s="139">
        <f>IF(NOT(ISBLANK(Klassenliste!C10)),ABS(SUMIF($E7:$DH7,"&lt;"&amp;0,$E7:$DH7)),"")</f>
        <v>0</v>
      </c>
      <c r="DA7" s="131">
        <f>IF(NOT(ISBLANK(Klassenliste!C10)),COUNTIF($E7:$DH7,DA$1),"")</f>
        <v>0</v>
      </c>
      <c r="DB7" s="131">
        <f>IF(NOT(ISBLANK(Klassenliste!C10)),COUNTIF($E7:$DH7,DB$1),"")</f>
        <v>0</v>
      </c>
      <c r="DC7" s="131"/>
      <c r="DD7" s="132">
        <f t="shared" si="0"/>
        <v>0</v>
      </c>
      <c r="DE7"/>
    </row>
    <row r="8" spans="1:109" ht="12.75">
      <c r="A8" s="7">
        <f>IF(NOT(ISBLANK(Klassenliste!A11)),Klassenliste!A11,"")</f>
        <v>6</v>
      </c>
      <c r="B8" s="7">
        <f>IF(NOT(ISBLANK(Klassenliste!B11)),Klassenliste!B11,"")</f>
        <v>0</v>
      </c>
      <c r="C8" s="110">
        <f>IF(NOT(ISBLANK(Klassenliste!C11)),Klassenliste!C11,"")</f>
        <v>0</v>
      </c>
      <c r="D8" s="1">
        <f>IF(NOT(ISBLANK(Klassenliste!E11)),Klassenliste!E11,"")</f>
        <v>0</v>
      </c>
      <c r="E8" s="124"/>
      <c r="F8" s="125"/>
      <c r="G8" s="125"/>
      <c r="H8" s="125"/>
      <c r="I8" s="126"/>
      <c r="J8" s="125"/>
      <c r="K8" s="125"/>
      <c r="L8" s="125"/>
      <c r="M8" s="125"/>
      <c r="N8" s="126"/>
      <c r="O8" s="125"/>
      <c r="P8" s="125"/>
      <c r="Q8" s="125"/>
      <c r="R8" s="125"/>
      <c r="S8" s="126"/>
      <c r="T8" s="125"/>
      <c r="U8" s="125"/>
      <c r="V8" s="125"/>
      <c r="W8" s="125"/>
      <c r="X8" s="126"/>
      <c r="Y8" s="125"/>
      <c r="Z8" s="127"/>
      <c r="AA8" s="125"/>
      <c r="AB8" s="125"/>
      <c r="AC8" s="126"/>
      <c r="AD8" s="125"/>
      <c r="AE8" s="125"/>
      <c r="AF8" s="125"/>
      <c r="AG8" s="125"/>
      <c r="AH8" s="126"/>
      <c r="AI8" s="125"/>
      <c r="AJ8" s="125"/>
      <c r="AK8" s="125"/>
      <c r="AL8" s="125"/>
      <c r="AM8" s="126"/>
      <c r="AN8" s="125"/>
      <c r="AO8" s="125"/>
      <c r="AP8" s="125"/>
      <c r="AQ8" s="125"/>
      <c r="AR8" s="126"/>
      <c r="AS8" s="125"/>
      <c r="AT8" s="125"/>
      <c r="AU8" s="125"/>
      <c r="AV8" s="125"/>
      <c r="AW8" s="126"/>
      <c r="AX8" s="125"/>
      <c r="AY8" s="125"/>
      <c r="AZ8" s="125"/>
      <c r="BA8" s="125"/>
      <c r="BB8" s="126"/>
      <c r="BC8" s="125"/>
      <c r="BD8" s="125"/>
      <c r="BE8" s="125"/>
      <c r="BF8" s="125"/>
      <c r="BG8" s="126"/>
      <c r="BH8" s="125"/>
      <c r="BI8" s="125"/>
      <c r="BJ8" s="125"/>
      <c r="BK8" s="125"/>
      <c r="BL8" s="126"/>
      <c r="BM8" s="125"/>
      <c r="BN8" s="125"/>
      <c r="BO8" s="125"/>
      <c r="BP8" s="125"/>
      <c r="BQ8" s="126"/>
      <c r="BR8" s="125"/>
      <c r="BS8" s="125"/>
      <c r="BT8" s="125"/>
      <c r="BU8" s="127"/>
      <c r="BV8" s="127"/>
      <c r="BW8" s="127"/>
      <c r="BX8" s="127"/>
      <c r="BY8" s="125"/>
      <c r="BZ8" s="125"/>
      <c r="CA8" s="126"/>
      <c r="CB8" s="128"/>
      <c r="CC8" s="128"/>
      <c r="CD8" s="128"/>
      <c r="CE8" s="125"/>
      <c r="CF8" s="126"/>
      <c r="CG8" s="125"/>
      <c r="CH8" s="125"/>
      <c r="CI8" s="125"/>
      <c r="CJ8" s="125"/>
      <c r="CK8" s="126"/>
      <c r="CL8" s="125"/>
      <c r="CM8" s="125"/>
      <c r="CN8" s="125"/>
      <c r="CO8" s="125"/>
      <c r="CP8" s="126"/>
      <c r="CQ8" s="125"/>
      <c r="CR8" s="125"/>
      <c r="CS8" s="125"/>
      <c r="CT8" s="125"/>
      <c r="CU8" s="126"/>
      <c r="CW8" s="7">
        <f>IF(NOT(ISBLANK(Klassenliste!C11)),COUNTIF($E8:$DH8,CW$1),"")</f>
        <v>0</v>
      </c>
      <c r="CX8" s="130">
        <f>IF(NOT(ISBLANK(Klassenliste!C11)),COUNTIF($E8:$DH8,CX$1),"")</f>
        <v>0</v>
      </c>
      <c r="CY8" s="7">
        <f>IF(NOT(ISBLANK(Klassenliste!B11)),ABS(SUMIF($E8:$DH8,"&lt;"&amp;0,$E8:$DH8)),"")</f>
        <v>0</v>
      </c>
      <c r="CZ8" s="130">
        <f>IF(NOT(ISBLANK(Klassenliste!C11)),ABS(SUMIF($E8:$DH8,"&lt;"&amp;0,$E8:$DH8)),"")</f>
        <v>0</v>
      </c>
      <c r="DA8" s="7">
        <f>IF(NOT(ISBLANK(Klassenliste!C11)),COUNTIF($E8:$DH8,DA$1),"")</f>
        <v>0</v>
      </c>
      <c r="DB8" s="7">
        <f>IF(NOT(ISBLANK(Klassenliste!C11)),COUNTIF($E8:$DH8,DB$1),"")</f>
        <v>0</v>
      </c>
      <c r="DD8" s="110">
        <f t="shared" si="0"/>
        <v>0</v>
      </c>
      <c r="DE8"/>
    </row>
    <row r="9" spans="1:109" ht="12.75">
      <c r="A9" s="7">
        <f>IF(NOT(ISBLANK(Klassenliste!A12)),Klassenliste!A12,"")</f>
        <v>7</v>
      </c>
      <c r="B9" s="7">
        <f>IF(NOT(ISBLANK(Klassenliste!B12)),Klassenliste!B12,"")</f>
        <v>0</v>
      </c>
      <c r="C9" s="110">
        <f>IF(NOT(ISBLANK(Klassenliste!C12)),Klassenliste!C12,"")</f>
        <v>0</v>
      </c>
      <c r="D9" s="1">
        <f>IF(NOT(ISBLANK(Klassenliste!E12)),Klassenliste!E12,"")</f>
        <v>0</v>
      </c>
      <c r="E9" s="124"/>
      <c r="F9" s="125"/>
      <c r="G9" s="125"/>
      <c r="H9" s="125"/>
      <c r="I9" s="126"/>
      <c r="J9" s="125"/>
      <c r="K9" s="125"/>
      <c r="L9" s="125"/>
      <c r="M9" s="125"/>
      <c r="N9" s="126"/>
      <c r="O9" s="125"/>
      <c r="P9" s="125"/>
      <c r="Q9" s="125"/>
      <c r="R9" s="125"/>
      <c r="S9" s="126"/>
      <c r="T9" s="125"/>
      <c r="U9" s="125"/>
      <c r="V9" s="125"/>
      <c r="W9" s="125"/>
      <c r="X9" s="126"/>
      <c r="Y9" s="125"/>
      <c r="Z9" s="127"/>
      <c r="AA9" s="125"/>
      <c r="AB9" s="125"/>
      <c r="AC9" s="126"/>
      <c r="AD9" s="125"/>
      <c r="AE9" s="125"/>
      <c r="AF9" s="125"/>
      <c r="AG9" s="125"/>
      <c r="AH9" s="126"/>
      <c r="AI9" s="125"/>
      <c r="AJ9" s="125"/>
      <c r="AK9" s="125"/>
      <c r="AL9" s="125"/>
      <c r="AM9" s="126"/>
      <c r="AN9" s="125"/>
      <c r="AO9" s="125"/>
      <c r="AP9" s="125"/>
      <c r="AQ9" s="125"/>
      <c r="AR9" s="126"/>
      <c r="AS9" s="125"/>
      <c r="AT9" s="125"/>
      <c r="AU9" s="125"/>
      <c r="AV9" s="125"/>
      <c r="AW9" s="126"/>
      <c r="AX9" s="125"/>
      <c r="AY9" s="125"/>
      <c r="AZ9" s="125"/>
      <c r="BA9" s="125"/>
      <c r="BB9" s="126"/>
      <c r="BC9" s="125"/>
      <c r="BD9" s="125"/>
      <c r="BE9" s="125"/>
      <c r="BF9" s="125"/>
      <c r="BG9" s="126"/>
      <c r="BH9" s="125"/>
      <c r="BI9" s="125"/>
      <c r="BJ9" s="125"/>
      <c r="BK9" s="125"/>
      <c r="BL9" s="126"/>
      <c r="BM9" s="125"/>
      <c r="BN9" s="125"/>
      <c r="BO9" s="125"/>
      <c r="BP9" s="125"/>
      <c r="BQ9" s="126"/>
      <c r="BR9" s="125"/>
      <c r="BS9" s="125"/>
      <c r="BT9" s="125"/>
      <c r="BU9" s="127"/>
      <c r="BV9" s="127"/>
      <c r="BW9" s="127"/>
      <c r="BX9" s="127"/>
      <c r="BY9" s="125"/>
      <c r="BZ9" s="125"/>
      <c r="CA9" s="126"/>
      <c r="CB9" s="128"/>
      <c r="CC9" s="128"/>
      <c r="CD9" s="128"/>
      <c r="CE9" s="125"/>
      <c r="CF9" s="126"/>
      <c r="CG9" s="125"/>
      <c r="CH9" s="125"/>
      <c r="CI9" s="125"/>
      <c r="CJ9" s="125"/>
      <c r="CK9" s="126"/>
      <c r="CL9" s="125"/>
      <c r="CM9" s="125"/>
      <c r="CN9" s="125"/>
      <c r="CO9" s="125"/>
      <c r="CP9" s="126"/>
      <c r="CQ9" s="125"/>
      <c r="CR9" s="125"/>
      <c r="CS9" s="125"/>
      <c r="CT9" s="125"/>
      <c r="CU9" s="126"/>
      <c r="CW9" s="7">
        <f>IF(NOT(ISBLANK(Klassenliste!C12)),COUNTIF($E9:$DH9,CW$1),"")</f>
        <v>0</v>
      </c>
      <c r="CX9" s="130">
        <f>IF(NOT(ISBLANK(Klassenliste!C12)),COUNTIF($E9:$DH9,CX$1),"")</f>
        <v>0</v>
      </c>
      <c r="CY9" s="7">
        <f>IF(NOT(ISBLANK(Klassenliste!B12)),ABS(SUMIF($E9:$DH9,"&lt;"&amp;0,$E9:$DH9)),"")</f>
        <v>0</v>
      </c>
      <c r="CZ9" s="130">
        <f>IF(NOT(ISBLANK(Klassenliste!C12)),ABS(SUMIF($E9:$DH9,"&lt;"&amp;0,$E9:$DH9)),"")</f>
        <v>0</v>
      </c>
      <c r="DA9" s="7">
        <f>IF(NOT(ISBLANK(Klassenliste!C12)),COUNTIF($E9:$DH9,DA$1),"")</f>
        <v>0</v>
      </c>
      <c r="DB9" s="7">
        <f>IF(NOT(ISBLANK(Klassenliste!C12)),COUNTIF($E9:$DH9,DB$1),"")</f>
        <v>0</v>
      </c>
      <c r="DD9" s="110">
        <f t="shared" si="0"/>
        <v>0</v>
      </c>
      <c r="DE9"/>
    </row>
    <row r="10" spans="1:110" ht="12.75">
      <c r="A10" s="7">
        <f>IF(NOT(ISBLANK(Klassenliste!A13)),Klassenliste!A13,"")</f>
        <v>8</v>
      </c>
      <c r="B10" s="7">
        <f>IF(NOT(ISBLANK(Klassenliste!B13)),Klassenliste!B13,"")</f>
        <v>0</v>
      </c>
      <c r="C10" s="110">
        <f>IF(NOT(ISBLANK(Klassenliste!C13)),Klassenliste!C13,"")</f>
        <v>0</v>
      </c>
      <c r="D10" s="1">
        <f>IF(NOT(ISBLANK(Klassenliste!E13)),Klassenliste!E13,"")</f>
        <v>0</v>
      </c>
      <c r="E10" s="124"/>
      <c r="F10" s="125"/>
      <c r="G10" s="125"/>
      <c r="H10" s="125"/>
      <c r="I10" s="126"/>
      <c r="J10" s="125"/>
      <c r="K10" s="125"/>
      <c r="L10" s="125"/>
      <c r="M10" s="125"/>
      <c r="N10" s="126"/>
      <c r="O10" s="125"/>
      <c r="P10" s="125"/>
      <c r="Q10" s="125"/>
      <c r="R10" s="125"/>
      <c r="S10" s="126"/>
      <c r="T10" s="125"/>
      <c r="U10" s="125"/>
      <c r="V10" s="125"/>
      <c r="W10" s="125"/>
      <c r="X10" s="126"/>
      <c r="Y10" s="125"/>
      <c r="Z10" s="127"/>
      <c r="AA10" s="125"/>
      <c r="AB10" s="125"/>
      <c r="AC10" s="126"/>
      <c r="AD10" s="125"/>
      <c r="AE10" s="125"/>
      <c r="AF10" s="125"/>
      <c r="AG10" s="125"/>
      <c r="AH10" s="126"/>
      <c r="AI10" s="125"/>
      <c r="AJ10" s="125"/>
      <c r="AK10" s="125"/>
      <c r="AL10" s="125"/>
      <c r="AM10" s="126"/>
      <c r="AN10" s="125"/>
      <c r="AO10" s="125"/>
      <c r="AP10" s="125"/>
      <c r="AQ10" s="125"/>
      <c r="AR10" s="126"/>
      <c r="AS10" s="125"/>
      <c r="AT10" s="125"/>
      <c r="AU10" s="125"/>
      <c r="AV10" s="125"/>
      <c r="AW10" s="126"/>
      <c r="AX10" s="125"/>
      <c r="AY10" s="125"/>
      <c r="AZ10" s="125"/>
      <c r="BA10" s="125"/>
      <c r="BB10" s="126"/>
      <c r="BC10" s="125"/>
      <c r="BD10" s="125"/>
      <c r="BE10" s="125"/>
      <c r="BF10" s="125"/>
      <c r="BG10" s="126"/>
      <c r="BH10" s="125"/>
      <c r="BI10" s="125"/>
      <c r="BJ10" s="125"/>
      <c r="BK10" s="125"/>
      <c r="BL10" s="126"/>
      <c r="BM10" s="125"/>
      <c r="BN10" s="125"/>
      <c r="BO10" s="125"/>
      <c r="BP10" s="125"/>
      <c r="BQ10" s="126"/>
      <c r="BR10" s="125"/>
      <c r="BS10" s="125"/>
      <c r="BT10" s="125"/>
      <c r="BU10" s="127"/>
      <c r="BV10" s="127"/>
      <c r="BW10" s="127"/>
      <c r="BX10" s="127"/>
      <c r="BY10" s="125"/>
      <c r="BZ10" s="125"/>
      <c r="CA10" s="126"/>
      <c r="CB10" s="128"/>
      <c r="CC10" s="128"/>
      <c r="CD10" s="128"/>
      <c r="CE10" s="125"/>
      <c r="CF10" s="126"/>
      <c r="CG10" s="125"/>
      <c r="CH10" s="125"/>
      <c r="CI10" s="125"/>
      <c r="CJ10" s="125"/>
      <c r="CK10" s="126"/>
      <c r="CL10" s="125"/>
      <c r="CM10" s="125"/>
      <c r="CN10" s="125"/>
      <c r="CO10" s="125"/>
      <c r="CP10" s="126"/>
      <c r="CQ10" s="125"/>
      <c r="CR10" s="125"/>
      <c r="CS10" s="125"/>
      <c r="CT10" s="125"/>
      <c r="CU10" s="126"/>
      <c r="CW10" s="7">
        <f>IF(NOT(ISBLANK(Klassenliste!C13)),COUNTIF($E10:$DH10,CW$1),"")</f>
        <v>0</v>
      </c>
      <c r="CX10" s="130">
        <f>IF(NOT(ISBLANK(Klassenliste!C13)),COUNTIF($E10:$DH10,CX$1),"")</f>
        <v>0</v>
      </c>
      <c r="CY10" s="7">
        <f>IF(NOT(ISBLANK(Klassenliste!B13)),ABS(SUMIF($E10:$DH10,"&lt;"&amp;0,$E10:$DH10)),"")</f>
        <v>0</v>
      </c>
      <c r="CZ10" s="130">
        <f>IF(NOT(ISBLANK(Klassenliste!C13)),ABS(SUMIF($E10:$DH10,"&lt;"&amp;0,$E10:$DH10)),"")</f>
        <v>0</v>
      </c>
      <c r="DA10" s="7">
        <f>IF(NOT(ISBLANK(Klassenliste!C13)),COUNTIF($E10:$DH10,DA$1),"")</f>
        <v>0</v>
      </c>
      <c r="DB10" s="7">
        <f>IF(NOT(ISBLANK(Klassenliste!C13)),COUNTIF($E10:$DH10,DB$1),"")</f>
        <v>0</v>
      </c>
      <c r="DD10" s="110">
        <f t="shared" si="0"/>
        <v>0</v>
      </c>
      <c r="DE10"/>
      <c r="DF10"/>
    </row>
    <row r="11" spans="1:109" ht="12.75">
      <c r="A11" s="7">
        <f>IF(NOT(ISBLANK(Klassenliste!A14)),Klassenliste!A14,"")</f>
        <v>9</v>
      </c>
      <c r="B11" s="7">
        <f>IF(NOT(ISBLANK(Klassenliste!B14)),Klassenliste!B14,"")</f>
        <v>0</v>
      </c>
      <c r="C11" s="110">
        <f>IF(NOT(ISBLANK(Klassenliste!C14)),Klassenliste!C14,"")</f>
        <v>0</v>
      </c>
      <c r="D11" s="1">
        <f>IF(NOT(ISBLANK(Klassenliste!E14)),Klassenliste!E14,"")</f>
        <v>0</v>
      </c>
      <c r="E11" s="124"/>
      <c r="F11" s="125"/>
      <c r="G11" s="125"/>
      <c r="H11" s="125"/>
      <c r="I11" s="126"/>
      <c r="J11" s="125"/>
      <c r="K11" s="125"/>
      <c r="L11" s="125"/>
      <c r="M11" s="125"/>
      <c r="N11" s="126"/>
      <c r="O11" s="125"/>
      <c r="P11" s="125"/>
      <c r="Q11" s="125"/>
      <c r="R11" s="125"/>
      <c r="S11" s="126"/>
      <c r="T11" s="125"/>
      <c r="U11" s="125"/>
      <c r="V11" s="125"/>
      <c r="W11" s="125"/>
      <c r="X11" s="126"/>
      <c r="Y11" s="125"/>
      <c r="Z11" s="127"/>
      <c r="AA11" s="125"/>
      <c r="AB11" s="125"/>
      <c r="AC11" s="126"/>
      <c r="AD11" s="125"/>
      <c r="AE11" s="125"/>
      <c r="AF11" s="125"/>
      <c r="AG11" s="125"/>
      <c r="AH11" s="126"/>
      <c r="AI11" s="125"/>
      <c r="AJ11" s="125"/>
      <c r="AK11" s="125"/>
      <c r="AL11" s="125"/>
      <c r="AM11" s="126"/>
      <c r="AN11" s="125"/>
      <c r="AO11" s="125"/>
      <c r="AP11" s="125"/>
      <c r="AQ11" s="125"/>
      <c r="AR11" s="126"/>
      <c r="AS11" s="125"/>
      <c r="AT11" s="125"/>
      <c r="AU11" s="125"/>
      <c r="AV11" s="125"/>
      <c r="AW11" s="129"/>
      <c r="AX11" s="125"/>
      <c r="AY11" s="125"/>
      <c r="AZ11" s="125"/>
      <c r="BA11" s="125"/>
      <c r="BB11" s="126"/>
      <c r="BC11" s="125"/>
      <c r="BD11" s="125"/>
      <c r="BE11" s="125"/>
      <c r="BF11" s="125"/>
      <c r="BG11" s="126"/>
      <c r="BH11" s="125"/>
      <c r="BI11" s="125"/>
      <c r="BJ11" s="125"/>
      <c r="BK11" s="125"/>
      <c r="BL11" s="126"/>
      <c r="BM11" s="125"/>
      <c r="BN11" s="125"/>
      <c r="BO11" s="125"/>
      <c r="BP11" s="125"/>
      <c r="BQ11" s="126"/>
      <c r="BR11" s="125"/>
      <c r="BS11" s="125"/>
      <c r="BT11" s="125"/>
      <c r="BU11" s="127"/>
      <c r="BV11" s="127"/>
      <c r="BW11" s="127"/>
      <c r="BX11" s="127"/>
      <c r="BY11" s="125"/>
      <c r="BZ11" s="125"/>
      <c r="CA11" s="126"/>
      <c r="CB11" s="128"/>
      <c r="CC11" s="128"/>
      <c r="CD11" s="128"/>
      <c r="CE11" s="125"/>
      <c r="CF11" s="126"/>
      <c r="CG11" s="128"/>
      <c r="CH11" s="128"/>
      <c r="CI11" s="128"/>
      <c r="CJ11" s="125"/>
      <c r="CK11" s="126"/>
      <c r="CL11" s="128"/>
      <c r="CM11" s="128"/>
      <c r="CN11" s="128"/>
      <c r="CO11" s="125"/>
      <c r="CP11" s="126"/>
      <c r="CQ11" s="128"/>
      <c r="CR11" s="128"/>
      <c r="CS11" s="128"/>
      <c r="CT11" s="125"/>
      <c r="CU11" s="126"/>
      <c r="CW11" s="7">
        <f>IF(NOT(ISBLANK(Klassenliste!C14)),COUNTIF($E11:$DH11,CW$1),"")</f>
        <v>0</v>
      </c>
      <c r="CX11" s="130">
        <f>IF(NOT(ISBLANK(Klassenliste!C14)),COUNTIF($E11:$DH11,CX$1),"")</f>
        <v>0</v>
      </c>
      <c r="CY11" s="7">
        <f>IF(NOT(ISBLANK(Klassenliste!B14)),ABS(SUMIF($E11:$DH11,"&lt;"&amp;0,$E11:$DH11)),"")</f>
        <v>0</v>
      </c>
      <c r="CZ11" s="130">
        <f>IF(NOT(ISBLANK(Klassenliste!C14)),ABS(SUMIF($E11:$DH11,"&lt;"&amp;0,$E11:$DH11)),"")</f>
        <v>0</v>
      </c>
      <c r="DA11" s="7">
        <f>IF(NOT(ISBLANK(Klassenliste!C14)),COUNTIF($E11:$DH11,DA$1),"")</f>
        <v>0</v>
      </c>
      <c r="DB11" s="7">
        <f>IF(NOT(ISBLANK(Klassenliste!C14)),COUNTIF($E11:$DH11,DB$1),"")</f>
        <v>0</v>
      </c>
      <c r="DD11" s="110">
        <f t="shared" si="0"/>
        <v>0</v>
      </c>
      <c r="DE11"/>
    </row>
    <row r="12" spans="1:109" ht="12.75">
      <c r="A12" s="131">
        <f>IF(NOT(ISBLANK(Klassenliste!A15)),Klassenliste!A15,"")</f>
        <v>10</v>
      </c>
      <c r="B12" s="131">
        <f>IF(NOT(ISBLANK(Klassenliste!B15)),Klassenliste!B15,"")</f>
        <v>0</v>
      </c>
      <c r="C12" s="132">
        <f>IF(NOT(ISBLANK(Klassenliste!C15)),Klassenliste!C15,"")</f>
        <v>0</v>
      </c>
      <c r="D12" s="133">
        <f>IF(NOT(ISBLANK(Klassenliste!E15)),Klassenliste!E15,"")</f>
        <v>0</v>
      </c>
      <c r="E12" s="134"/>
      <c r="F12" s="135"/>
      <c r="G12" s="135"/>
      <c r="H12" s="135"/>
      <c r="I12" s="136"/>
      <c r="J12" s="135"/>
      <c r="K12" s="135"/>
      <c r="L12" s="135"/>
      <c r="M12" s="135"/>
      <c r="N12" s="136"/>
      <c r="O12" s="135"/>
      <c r="P12" s="135"/>
      <c r="Q12" s="135"/>
      <c r="R12" s="135"/>
      <c r="S12" s="136"/>
      <c r="T12" s="135"/>
      <c r="U12" s="135"/>
      <c r="V12" s="135"/>
      <c r="W12" s="135"/>
      <c r="X12" s="136"/>
      <c r="Y12" s="135"/>
      <c r="Z12" s="137"/>
      <c r="AA12" s="135"/>
      <c r="AB12" s="135"/>
      <c r="AC12" s="136"/>
      <c r="AD12" s="135"/>
      <c r="AE12" s="135"/>
      <c r="AF12" s="135"/>
      <c r="AG12" s="135"/>
      <c r="AH12" s="136"/>
      <c r="AI12" s="135"/>
      <c r="AJ12" s="135"/>
      <c r="AK12" s="135"/>
      <c r="AL12" s="135"/>
      <c r="AM12" s="136"/>
      <c r="AN12" s="135"/>
      <c r="AO12" s="135"/>
      <c r="AP12" s="135"/>
      <c r="AQ12" s="135"/>
      <c r="AR12" s="136"/>
      <c r="AS12" s="135"/>
      <c r="AT12" s="135"/>
      <c r="AU12" s="135"/>
      <c r="AV12" s="135"/>
      <c r="AW12" s="136"/>
      <c r="AX12" s="135"/>
      <c r="AY12" s="135"/>
      <c r="AZ12" s="135"/>
      <c r="BA12" s="135"/>
      <c r="BB12" s="136"/>
      <c r="BC12" s="135"/>
      <c r="BD12" s="135"/>
      <c r="BE12" s="135"/>
      <c r="BF12" s="135"/>
      <c r="BG12" s="136"/>
      <c r="BH12" s="135"/>
      <c r="BI12" s="135"/>
      <c r="BJ12" s="138"/>
      <c r="BK12" s="138"/>
      <c r="BL12" s="136"/>
      <c r="BM12" s="135"/>
      <c r="BN12" s="135"/>
      <c r="BO12" s="135"/>
      <c r="BP12" s="135"/>
      <c r="BQ12" s="136"/>
      <c r="BR12" s="135"/>
      <c r="BS12" s="135"/>
      <c r="BT12" s="135"/>
      <c r="BU12" s="137"/>
      <c r="BV12" s="137"/>
      <c r="BW12" s="137"/>
      <c r="BX12" s="137"/>
      <c r="BY12" s="135"/>
      <c r="BZ12" s="135"/>
      <c r="CA12" s="136"/>
      <c r="CB12" s="138"/>
      <c r="CC12" s="138"/>
      <c r="CD12" s="138"/>
      <c r="CE12" s="135"/>
      <c r="CF12" s="136"/>
      <c r="CG12" s="135"/>
      <c r="CH12" s="135"/>
      <c r="CI12" s="135"/>
      <c r="CJ12" s="135"/>
      <c r="CK12" s="136"/>
      <c r="CL12" s="135"/>
      <c r="CM12" s="135"/>
      <c r="CN12" s="135"/>
      <c r="CO12" s="135"/>
      <c r="CP12" s="136"/>
      <c r="CQ12" s="135"/>
      <c r="CR12" s="135"/>
      <c r="CS12" s="135"/>
      <c r="CT12" s="135"/>
      <c r="CU12" s="136"/>
      <c r="CV12" s="131"/>
      <c r="CW12" s="131">
        <f>IF(NOT(ISBLANK(Klassenliste!C15)),COUNTIF($E12:$DH12,CW$1),"")</f>
        <v>0</v>
      </c>
      <c r="CX12" s="139">
        <f>IF(NOT(ISBLANK(Klassenliste!C15)),COUNTIF($E12:$DH12,CX$1),"")</f>
        <v>0</v>
      </c>
      <c r="CY12" s="131">
        <f>IF(NOT(ISBLANK(Klassenliste!B15)),ABS(SUMIF($E12:$DH12,"&lt;"&amp;0,$E12:$DH12)),"")</f>
        <v>0</v>
      </c>
      <c r="CZ12" s="139">
        <f>IF(NOT(ISBLANK(Klassenliste!C15)),ABS(SUMIF($E12:$DH12,"&lt;"&amp;0,$E12:$DH12)),"")</f>
        <v>0</v>
      </c>
      <c r="DA12" s="131">
        <f>IF(NOT(ISBLANK(Klassenliste!C15)),COUNTIF($E12:$DH12,DA$1),"")</f>
        <v>0</v>
      </c>
      <c r="DB12" s="131">
        <f>IF(NOT(ISBLANK(Klassenliste!C15)),COUNTIF($E12:$DH12,DB$1),"")</f>
        <v>0</v>
      </c>
      <c r="DC12" s="131"/>
      <c r="DD12" s="132">
        <f t="shared" si="0"/>
        <v>0</v>
      </c>
      <c r="DE12"/>
    </row>
    <row r="13" spans="1:109" ht="12.75">
      <c r="A13" s="7">
        <f>IF(NOT(ISBLANK(Klassenliste!A16)),Klassenliste!A16,"")</f>
        <v>11</v>
      </c>
      <c r="B13" s="7">
        <f>IF(NOT(ISBLANK(Klassenliste!B16)),Klassenliste!B16,"")</f>
        <v>0</v>
      </c>
      <c r="C13" s="110">
        <f>IF(NOT(ISBLANK(Klassenliste!C16)),Klassenliste!C16,"")</f>
        <v>0</v>
      </c>
      <c r="D13" s="1">
        <f>IF(NOT(ISBLANK(Klassenliste!E16)),Klassenliste!E16,"")</f>
        <v>0</v>
      </c>
      <c r="E13" s="124"/>
      <c r="F13" s="125"/>
      <c r="G13" s="125"/>
      <c r="H13" s="125"/>
      <c r="I13" s="126"/>
      <c r="J13" s="125"/>
      <c r="K13" s="125"/>
      <c r="L13" s="125"/>
      <c r="M13" s="125"/>
      <c r="N13" s="126"/>
      <c r="O13" s="125"/>
      <c r="P13" s="125"/>
      <c r="Q13" s="125"/>
      <c r="R13" s="125"/>
      <c r="S13" s="126"/>
      <c r="T13" s="125"/>
      <c r="U13" s="125"/>
      <c r="V13" s="125"/>
      <c r="W13" s="125"/>
      <c r="X13" s="126"/>
      <c r="Y13" s="125"/>
      <c r="Z13" s="127"/>
      <c r="AA13" s="125"/>
      <c r="AB13" s="125"/>
      <c r="AC13" s="126"/>
      <c r="AD13" s="125"/>
      <c r="AE13" s="125"/>
      <c r="AF13" s="125"/>
      <c r="AG13" s="125"/>
      <c r="AH13" s="126"/>
      <c r="AI13" s="125"/>
      <c r="AJ13" s="125"/>
      <c r="AK13" s="125"/>
      <c r="AL13" s="125"/>
      <c r="AM13" s="126"/>
      <c r="AN13" s="125"/>
      <c r="AO13" s="125"/>
      <c r="AP13" s="125"/>
      <c r="AQ13" s="125"/>
      <c r="AR13" s="126"/>
      <c r="AS13" s="125"/>
      <c r="AT13" s="125"/>
      <c r="AU13" s="125"/>
      <c r="AV13" s="125"/>
      <c r="AW13" s="126"/>
      <c r="AX13" s="125"/>
      <c r="AY13" s="125"/>
      <c r="AZ13" s="125"/>
      <c r="BA13" s="125"/>
      <c r="BB13" s="126"/>
      <c r="BC13" s="125"/>
      <c r="BD13" s="125"/>
      <c r="BE13" s="125"/>
      <c r="BF13" s="125"/>
      <c r="BG13" s="126"/>
      <c r="BH13" s="125"/>
      <c r="BI13" s="125"/>
      <c r="BJ13" s="125"/>
      <c r="BK13" s="125"/>
      <c r="BL13" s="126"/>
      <c r="BM13" s="125"/>
      <c r="BN13" s="125"/>
      <c r="BO13" s="125"/>
      <c r="BP13" s="125"/>
      <c r="BQ13" s="126"/>
      <c r="BR13" s="125"/>
      <c r="BS13" s="125"/>
      <c r="BT13" s="125"/>
      <c r="BU13" s="127"/>
      <c r="BV13" s="127"/>
      <c r="BW13" s="127"/>
      <c r="BX13" s="127"/>
      <c r="BY13" s="125"/>
      <c r="BZ13" s="125"/>
      <c r="CA13" s="126"/>
      <c r="CB13" s="128"/>
      <c r="CC13" s="128"/>
      <c r="CD13" s="128"/>
      <c r="CE13" s="125"/>
      <c r="CF13" s="126"/>
      <c r="CG13" s="125"/>
      <c r="CH13" s="125"/>
      <c r="CI13" s="125"/>
      <c r="CJ13" s="125"/>
      <c r="CK13" s="126"/>
      <c r="CL13" s="125"/>
      <c r="CM13" s="125"/>
      <c r="CN13" s="125"/>
      <c r="CO13" s="125"/>
      <c r="CP13" s="126"/>
      <c r="CQ13" s="125"/>
      <c r="CR13" s="125"/>
      <c r="CS13" s="125"/>
      <c r="CT13" s="125"/>
      <c r="CU13" s="126"/>
      <c r="CW13" s="7">
        <f>IF(NOT(ISBLANK(Klassenliste!C16)),COUNTIF($E13:$DH13,CW$1),"")</f>
        <v>0</v>
      </c>
      <c r="CX13" s="130">
        <f>IF(NOT(ISBLANK(Klassenliste!C16)),COUNTIF($E13:$DH13,CX$1),"")</f>
        <v>0</v>
      </c>
      <c r="CY13" s="7">
        <f>IF(NOT(ISBLANK(Klassenliste!B16)),ABS(SUMIF($E13:$DH13,"&lt;"&amp;0,$E13:$DH13)),"")</f>
        <v>0</v>
      </c>
      <c r="CZ13" s="130">
        <f>IF(NOT(ISBLANK(Klassenliste!C16)),ABS(SUMIF($E13:$DH13,"&lt;"&amp;0,$E13:$DH13)),"")</f>
        <v>0</v>
      </c>
      <c r="DA13" s="7">
        <f>IF(NOT(ISBLANK(Klassenliste!C16)),COUNTIF($E13:$DH13,DA$1),"")</f>
        <v>0</v>
      </c>
      <c r="DB13" s="7">
        <f>IF(NOT(ISBLANK(Klassenliste!C16)),COUNTIF($E13:$DH13,DB$1),"")</f>
        <v>0</v>
      </c>
      <c r="DD13" s="110">
        <f t="shared" si="0"/>
        <v>0</v>
      </c>
      <c r="DE13"/>
    </row>
    <row r="14" spans="1:109" ht="12.75">
      <c r="A14" s="7">
        <f>IF(NOT(ISBLANK(Klassenliste!A17)),Klassenliste!A17,"")</f>
        <v>12</v>
      </c>
      <c r="B14" s="7">
        <f>IF(NOT(ISBLANK(Klassenliste!B17)),Klassenliste!B17,"")</f>
        <v>0</v>
      </c>
      <c r="C14" s="110">
        <f>IF(NOT(ISBLANK(Klassenliste!C17)),Klassenliste!C17,"")</f>
        <v>0</v>
      </c>
      <c r="D14" s="1">
        <f>IF(NOT(ISBLANK(Klassenliste!E17)),Klassenliste!E17,"")</f>
        <v>0</v>
      </c>
      <c r="E14" s="124"/>
      <c r="F14" s="125"/>
      <c r="G14" s="125"/>
      <c r="H14" s="125"/>
      <c r="I14" s="126"/>
      <c r="J14" s="125"/>
      <c r="K14" s="125"/>
      <c r="L14" s="125"/>
      <c r="M14" s="125"/>
      <c r="N14" s="126"/>
      <c r="O14" s="125"/>
      <c r="P14" s="125"/>
      <c r="Q14" s="125"/>
      <c r="R14" s="125"/>
      <c r="S14" s="126"/>
      <c r="T14" s="125"/>
      <c r="U14" s="125"/>
      <c r="V14" s="125"/>
      <c r="W14" s="125"/>
      <c r="X14" s="126"/>
      <c r="Y14" s="125"/>
      <c r="Z14" s="127"/>
      <c r="AA14" s="125"/>
      <c r="AB14" s="125"/>
      <c r="AC14" s="126"/>
      <c r="AD14" s="125"/>
      <c r="AE14" s="125"/>
      <c r="AF14" s="125"/>
      <c r="AG14" s="125"/>
      <c r="AH14" s="126"/>
      <c r="AI14" s="125"/>
      <c r="AJ14" s="125"/>
      <c r="AK14" s="125"/>
      <c r="AL14" s="125"/>
      <c r="AM14" s="126"/>
      <c r="AN14" s="125"/>
      <c r="AO14" s="125"/>
      <c r="AP14" s="125"/>
      <c r="AQ14" s="125"/>
      <c r="AR14" s="126"/>
      <c r="AS14" s="125"/>
      <c r="AT14" s="125"/>
      <c r="AU14" s="125"/>
      <c r="AV14" s="125"/>
      <c r="AW14" s="126"/>
      <c r="AX14" s="125"/>
      <c r="AY14" s="125"/>
      <c r="AZ14" s="125"/>
      <c r="BA14" s="125"/>
      <c r="BB14" s="126"/>
      <c r="BC14" s="125"/>
      <c r="BD14" s="125"/>
      <c r="BE14" s="125"/>
      <c r="BF14" s="125"/>
      <c r="BG14" s="126"/>
      <c r="BH14" s="125"/>
      <c r="BI14" s="125"/>
      <c r="BJ14" s="125"/>
      <c r="BK14" s="125"/>
      <c r="BL14" s="126"/>
      <c r="BM14" s="125"/>
      <c r="BN14" s="125"/>
      <c r="BO14" s="125"/>
      <c r="BP14" s="125"/>
      <c r="BQ14" s="126"/>
      <c r="BR14" s="125"/>
      <c r="BS14" s="125"/>
      <c r="BT14" s="125"/>
      <c r="BU14" s="127"/>
      <c r="BV14" s="127"/>
      <c r="BW14" s="127"/>
      <c r="BX14" s="127"/>
      <c r="BY14" s="125"/>
      <c r="BZ14" s="125"/>
      <c r="CA14" s="126"/>
      <c r="CB14" s="128"/>
      <c r="CC14" s="128"/>
      <c r="CD14" s="128"/>
      <c r="CE14" s="125"/>
      <c r="CF14" s="126"/>
      <c r="CG14" s="125"/>
      <c r="CH14" s="125"/>
      <c r="CI14" s="125"/>
      <c r="CJ14" s="125"/>
      <c r="CK14" s="126"/>
      <c r="CL14" s="125"/>
      <c r="CM14" s="125"/>
      <c r="CN14" s="125"/>
      <c r="CO14" s="125"/>
      <c r="CP14" s="126"/>
      <c r="CQ14" s="125"/>
      <c r="CR14" s="125"/>
      <c r="CS14" s="125"/>
      <c r="CT14" s="125"/>
      <c r="CU14" s="126"/>
      <c r="CW14" s="7">
        <f>IF(NOT(ISBLANK(Klassenliste!C17)),COUNTIF($E14:$DH14,CW$1),"")</f>
        <v>0</v>
      </c>
      <c r="CX14" s="130">
        <f>IF(NOT(ISBLANK(Klassenliste!C17)),COUNTIF($E14:$DH14,CX$1),"")</f>
        <v>0</v>
      </c>
      <c r="CY14" s="7">
        <f>IF(NOT(ISBLANK(Klassenliste!B17)),ABS(SUMIF($E14:$DH14,"&lt;"&amp;0,$E14:$DH14)),"")</f>
        <v>0</v>
      </c>
      <c r="CZ14" s="130">
        <f>IF(NOT(ISBLANK(Klassenliste!C17)),ABS(SUMIF($E14:$DH14,"&lt;"&amp;0,$E14:$DH14)),"")</f>
        <v>0</v>
      </c>
      <c r="DA14" s="7">
        <f>IF(NOT(ISBLANK(Klassenliste!C17)),COUNTIF($E14:$DH14,DA$1),"")</f>
        <v>0</v>
      </c>
      <c r="DB14" s="7">
        <f>IF(NOT(ISBLANK(Klassenliste!C17)),COUNTIF($E14:$DH14,DB$1),"")</f>
        <v>0</v>
      </c>
      <c r="DD14" s="110">
        <f t="shared" si="0"/>
        <v>0</v>
      </c>
      <c r="DE14"/>
    </row>
    <row r="15" spans="1:109" ht="12.75">
      <c r="A15" s="7">
        <f>IF(NOT(ISBLANK(Klassenliste!A18)),Klassenliste!A18,"")</f>
        <v>13</v>
      </c>
      <c r="B15" s="7">
        <f>IF(NOT(ISBLANK(Klassenliste!B18)),Klassenliste!B18,"")</f>
        <v>0</v>
      </c>
      <c r="C15" s="110">
        <f>IF(NOT(ISBLANK(Klassenliste!C18)),Klassenliste!C18,"")</f>
        <v>0</v>
      </c>
      <c r="D15" s="1">
        <f>IF(NOT(ISBLANK(Klassenliste!E18)),Klassenliste!E18,"")</f>
        <v>0</v>
      </c>
      <c r="E15" s="124"/>
      <c r="F15" s="125"/>
      <c r="G15" s="125"/>
      <c r="H15" s="125"/>
      <c r="I15" s="126"/>
      <c r="J15" s="125"/>
      <c r="K15" s="125"/>
      <c r="L15" s="125"/>
      <c r="M15" s="125"/>
      <c r="N15" s="126"/>
      <c r="O15" s="125"/>
      <c r="P15" s="125"/>
      <c r="Q15" s="125"/>
      <c r="R15" s="125"/>
      <c r="S15" s="126"/>
      <c r="T15" s="125"/>
      <c r="U15" s="125"/>
      <c r="V15" s="125"/>
      <c r="W15" s="125"/>
      <c r="X15" s="126"/>
      <c r="Y15" s="125"/>
      <c r="Z15" s="127"/>
      <c r="AA15" s="125"/>
      <c r="AB15" s="125"/>
      <c r="AC15" s="126"/>
      <c r="AD15" s="125"/>
      <c r="AE15" s="125"/>
      <c r="AF15" s="125"/>
      <c r="AG15" s="125"/>
      <c r="AH15" s="126"/>
      <c r="AI15" s="125"/>
      <c r="AJ15" s="125"/>
      <c r="AK15" s="125"/>
      <c r="AL15" s="125"/>
      <c r="AM15" s="126"/>
      <c r="AN15" s="125"/>
      <c r="AO15" s="125"/>
      <c r="AP15" s="125"/>
      <c r="AQ15" s="125"/>
      <c r="AR15" s="126"/>
      <c r="AS15" s="125"/>
      <c r="AT15" s="125"/>
      <c r="AU15" s="125"/>
      <c r="AV15" s="125"/>
      <c r="AW15" s="126"/>
      <c r="AX15" s="125"/>
      <c r="AY15" s="125"/>
      <c r="AZ15" s="125"/>
      <c r="BA15" s="125"/>
      <c r="BB15" s="126"/>
      <c r="BC15" s="125"/>
      <c r="BD15" s="125"/>
      <c r="BE15" s="125"/>
      <c r="BF15" s="125"/>
      <c r="BG15" s="126"/>
      <c r="BH15" s="125"/>
      <c r="BI15" s="125"/>
      <c r="BJ15" s="125"/>
      <c r="BK15" s="125"/>
      <c r="BL15" s="126"/>
      <c r="BM15" s="125"/>
      <c r="BN15" s="125"/>
      <c r="BO15" s="125"/>
      <c r="BP15" s="125"/>
      <c r="BQ15" s="126"/>
      <c r="BR15" s="125"/>
      <c r="BS15" s="125"/>
      <c r="BT15" s="125"/>
      <c r="BU15" s="127"/>
      <c r="BV15" s="127"/>
      <c r="BW15" s="127"/>
      <c r="BX15" s="127"/>
      <c r="BY15" s="125"/>
      <c r="BZ15" s="125"/>
      <c r="CA15" s="126"/>
      <c r="CB15" s="128"/>
      <c r="CC15" s="128"/>
      <c r="CD15" s="128"/>
      <c r="CE15" s="125"/>
      <c r="CF15" s="126"/>
      <c r="CG15" s="125"/>
      <c r="CH15" s="125"/>
      <c r="CI15" s="125"/>
      <c r="CJ15" s="125"/>
      <c r="CK15" s="126"/>
      <c r="CL15" s="125"/>
      <c r="CM15" s="125"/>
      <c r="CN15" s="125"/>
      <c r="CO15" s="125"/>
      <c r="CP15" s="126"/>
      <c r="CQ15" s="125"/>
      <c r="CR15" s="125"/>
      <c r="CS15" s="125"/>
      <c r="CT15" s="125"/>
      <c r="CU15" s="126"/>
      <c r="CW15" s="7">
        <f>IF(NOT(ISBLANK(Klassenliste!C18)),COUNTIF($E15:$DH15,CW$1),"")</f>
        <v>0</v>
      </c>
      <c r="CX15" s="130">
        <f>IF(NOT(ISBLANK(Klassenliste!C18)),COUNTIF($E15:$DH15,CX$1),"")</f>
        <v>0</v>
      </c>
      <c r="CY15" s="7">
        <f>IF(NOT(ISBLANK(Klassenliste!B18)),ABS(SUMIF($E15:$DH15,"&lt;"&amp;0,$E15:$DH15)),"")</f>
        <v>0</v>
      </c>
      <c r="CZ15" s="130">
        <f>IF(NOT(ISBLANK(Klassenliste!C18)),ABS(SUMIF($E15:$DH15,"&lt;"&amp;0,$E15:$DH15)),"")</f>
        <v>0</v>
      </c>
      <c r="DA15" s="7">
        <f>IF(NOT(ISBLANK(Klassenliste!C18)),COUNTIF($E15:$DH15,DA$1),"")</f>
        <v>0</v>
      </c>
      <c r="DB15" s="7">
        <f>IF(NOT(ISBLANK(Klassenliste!C18)),COUNTIF($E15:$DH15,DB$1),"")</f>
        <v>0</v>
      </c>
      <c r="DD15" s="110">
        <f t="shared" si="0"/>
        <v>0</v>
      </c>
      <c r="DE15"/>
    </row>
    <row r="16" spans="1:109" ht="12.75">
      <c r="A16" s="7">
        <f>IF(NOT(ISBLANK(Klassenliste!A19)),Klassenliste!A19,"")</f>
        <v>14</v>
      </c>
      <c r="B16" s="7">
        <f>IF(NOT(ISBLANK(Klassenliste!B19)),Klassenliste!B19,"")</f>
        <v>0</v>
      </c>
      <c r="C16" s="110">
        <f>IF(NOT(ISBLANK(Klassenliste!C19)),Klassenliste!C19,"")</f>
        <v>0</v>
      </c>
      <c r="D16" s="1">
        <f>IF(NOT(ISBLANK(Klassenliste!E19)),Klassenliste!E19,"")</f>
        <v>0</v>
      </c>
      <c r="E16" s="124"/>
      <c r="F16" s="125"/>
      <c r="G16" s="125"/>
      <c r="H16" s="125"/>
      <c r="I16" s="126"/>
      <c r="J16" s="125"/>
      <c r="K16" s="125"/>
      <c r="L16" s="125"/>
      <c r="M16" s="125"/>
      <c r="N16" s="126"/>
      <c r="O16" s="125"/>
      <c r="P16" s="125"/>
      <c r="Q16" s="125"/>
      <c r="R16" s="125"/>
      <c r="S16" s="126"/>
      <c r="T16" s="125"/>
      <c r="U16" s="125"/>
      <c r="V16" s="125"/>
      <c r="W16" s="125"/>
      <c r="X16" s="126"/>
      <c r="Y16" s="125"/>
      <c r="Z16" s="127"/>
      <c r="AA16" s="125"/>
      <c r="AB16" s="125"/>
      <c r="AC16" s="126"/>
      <c r="AD16" s="125"/>
      <c r="AE16" s="125"/>
      <c r="AF16" s="125"/>
      <c r="AG16" s="125"/>
      <c r="AH16" s="126"/>
      <c r="AI16" s="125"/>
      <c r="AJ16" s="125"/>
      <c r="AK16" s="125"/>
      <c r="AL16" s="125"/>
      <c r="AM16" s="126"/>
      <c r="AN16" s="125"/>
      <c r="AO16" s="125"/>
      <c r="AP16" s="125"/>
      <c r="AQ16" s="125"/>
      <c r="AR16" s="126"/>
      <c r="AS16" s="125"/>
      <c r="AT16" s="125"/>
      <c r="AU16" s="125"/>
      <c r="AV16" s="125"/>
      <c r="AW16" s="129"/>
      <c r="AX16" s="125"/>
      <c r="AY16" s="125"/>
      <c r="AZ16" s="125"/>
      <c r="BA16" s="125"/>
      <c r="BB16" s="126"/>
      <c r="BC16" s="125"/>
      <c r="BD16" s="125"/>
      <c r="BE16" s="125"/>
      <c r="BF16" s="125"/>
      <c r="BG16" s="126"/>
      <c r="BH16" s="125"/>
      <c r="BI16" s="125"/>
      <c r="BJ16" s="125"/>
      <c r="BK16" s="125"/>
      <c r="BL16" s="126"/>
      <c r="BM16" s="125"/>
      <c r="BN16" s="125"/>
      <c r="BO16" s="125"/>
      <c r="BP16" s="125"/>
      <c r="BQ16" s="126"/>
      <c r="BR16" s="125"/>
      <c r="BS16" s="125"/>
      <c r="BT16" s="125"/>
      <c r="BU16" s="127"/>
      <c r="BV16" s="127"/>
      <c r="BW16" s="127"/>
      <c r="BX16" s="127"/>
      <c r="BY16" s="125"/>
      <c r="BZ16" s="125"/>
      <c r="CA16" s="126"/>
      <c r="CB16" s="128"/>
      <c r="CC16" s="128"/>
      <c r="CD16" s="128"/>
      <c r="CE16" s="125"/>
      <c r="CF16" s="126"/>
      <c r="CG16" s="125"/>
      <c r="CH16" s="125"/>
      <c r="CI16" s="125"/>
      <c r="CJ16" s="125"/>
      <c r="CK16" s="126"/>
      <c r="CL16" s="125"/>
      <c r="CM16" s="125"/>
      <c r="CN16" s="125"/>
      <c r="CO16" s="125"/>
      <c r="CP16" s="126"/>
      <c r="CQ16" s="125"/>
      <c r="CR16" s="125"/>
      <c r="CS16" s="125"/>
      <c r="CT16" s="125"/>
      <c r="CU16" s="126"/>
      <c r="CW16" s="7">
        <f>IF(NOT(ISBLANK(Klassenliste!C19)),COUNTIF($E16:$DH16,CW$1),"")</f>
        <v>0</v>
      </c>
      <c r="CX16" s="130">
        <f>IF(NOT(ISBLANK(Klassenliste!C19)),COUNTIF($E16:$DH16,CX$1),"")</f>
        <v>0</v>
      </c>
      <c r="CY16" s="7">
        <f>IF(NOT(ISBLANK(Klassenliste!B19)),ABS(SUMIF($E16:$DH16,"&lt;"&amp;0,$E16:$DH16)),"")</f>
        <v>0</v>
      </c>
      <c r="CZ16" s="130">
        <f>IF(NOT(ISBLANK(Klassenliste!C19)),ABS(SUMIF($E16:$DH16,"&lt;"&amp;0,$E16:$DH16)),"")</f>
        <v>0</v>
      </c>
      <c r="DA16" s="7">
        <f>IF(NOT(ISBLANK(Klassenliste!C19)),COUNTIF($E16:$DH16,DA$1),"")</f>
        <v>0</v>
      </c>
      <c r="DB16" s="7">
        <f>IF(NOT(ISBLANK(Klassenliste!C19)),COUNTIF($E16:$DH16,DB$1),"")</f>
        <v>0</v>
      </c>
      <c r="DD16" s="110">
        <f t="shared" si="0"/>
        <v>0</v>
      </c>
      <c r="DE16"/>
    </row>
    <row r="17" spans="1:109" ht="12.75">
      <c r="A17" s="131">
        <f>IF(NOT(ISBLANK(Klassenliste!A20)),Klassenliste!A20,"")</f>
        <v>15</v>
      </c>
      <c r="B17" s="131">
        <f>IF(NOT(ISBLANK(Klassenliste!B20)),Klassenliste!B20,"")</f>
        <v>0</v>
      </c>
      <c r="C17" s="132">
        <f>IF(NOT(ISBLANK(Klassenliste!C20)),Klassenliste!C20,"")</f>
        <v>0</v>
      </c>
      <c r="D17" s="133">
        <f>IF(NOT(ISBLANK(Klassenliste!E20)),Klassenliste!E20,"")</f>
        <v>0</v>
      </c>
      <c r="E17" s="134"/>
      <c r="F17" s="135"/>
      <c r="G17" s="135"/>
      <c r="H17" s="135"/>
      <c r="I17" s="136"/>
      <c r="J17" s="135"/>
      <c r="K17" s="135"/>
      <c r="L17" s="135"/>
      <c r="M17" s="135"/>
      <c r="N17" s="136"/>
      <c r="O17" s="135"/>
      <c r="P17" s="135"/>
      <c r="Q17" s="135"/>
      <c r="R17" s="135"/>
      <c r="S17" s="136"/>
      <c r="T17" s="135"/>
      <c r="U17" s="135"/>
      <c r="V17" s="135"/>
      <c r="W17" s="135"/>
      <c r="X17" s="136"/>
      <c r="Y17" s="135"/>
      <c r="Z17" s="137"/>
      <c r="AA17" s="135"/>
      <c r="AB17" s="135"/>
      <c r="AC17" s="136"/>
      <c r="AD17" s="135"/>
      <c r="AE17" s="135"/>
      <c r="AF17" s="135"/>
      <c r="AG17" s="135"/>
      <c r="AH17" s="136"/>
      <c r="AI17" s="135"/>
      <c r="AJ17" s="135"/>
      <c r="AK17" s="135"/>
      <c r="AL17" s="135"/>
      <c r="AM17" s="136"/>
      <c r="AN17" s="135"/>
      <c r="AO17" s="135"/>
      <c r="AP17" s="135"/>
      <c r="AQ17" s="135"/>
      <c r="AR17" s="136"/>
      <c r="AS17" s="135"/>
      <c r="AT17" s="135"/>
      <c r="AU17" s="135"/>
      <c r="AV17" s="135"/>
      <c r="AW17" s="136"/>
      <c r="AX17" s="135"/>
      <c r="AY17" s="135"/>
      <c r="AZ17" s="135"/>
      <c r="BA17" s="135"/>
      <c r="BB17" s="136"/>
      <c r="BC17" s="135"/>
      <c r="BD17" s="135"/>
      <c r="BE17" s="135"/>
      <c r="BF17" s="135"/>
      <c r="BG17" s="136"/>
      <c r="BH17" s="135"/>
      <c r="BI17" s="135"/>
      <c r="BJ17" s="135"/>
      <c r="BK17" s="135"/>
      <c r="BL17" s="140"/>
      <c r="BM17" s="138"/>
      <c r="BN17" s="138"/>
      <c r="BO17" s="138"/>
      <c r="BP17" s="138"/>
      <c r="BQ17" s="140"/>
      <c r="BR17" s="135"/>
      <c r="BS17" s="135"/>
      <c r="BT17" s="135"/>
      <c r="BU17" s="137"/>
      <c r="BV17" s="137"/>
      <c r="BW17" s="137"/>
      <c r="BX17" s="137"/>
      <c r="BY17" s="135"/>
      <c r="BZ17" s="135"/>
      <c r="CA17" s="136"/>
      <c r="CB17" s="138"/>
      <c r="CC17" s="138"/>
      <c r="CD17" s="138"/>
      <c r="CE17" s="135"/>
      <c r="CF17" s="136"/>
      <c r="CG17" s="135"/>
      <c r="CH17" s="135"/>
      <c r="CI17" s="135"/>
      <c r="CJ17" s="135"/>
      <c r="CK17" s="136"/>
      <c r="CL17" s="135"/>
      <c r="CM17" s="135"/>
      <c r="CN17" s="135"/>
      <c r="CO17" s="135"/>
      <c r="CP17" s="136"/>
      <c r="CQ17" s="135"/>
      <c r="CR17" s="135"/>
      <c r="CS17" s="135"/>
      <c r="CT17" s="135"/>
      <c r="CU17" s="136"/>
      <c r="CV17" s="131"/>
      <c r="CW17" s="131">
        <f>IF(NOT(ISBLANK(Klassenliste!C20)),COUNTIF($E17:$DH17,CW$1),"")</f>
        <v>0</v>
      </c>
      <c r="CX17" s="139">
        <f>IF(NOT(ISBLANK(Klassenliste!C20)),COUNTIF($E17:$DH17,CX$1),"")</f>
        <v>0</v>
      </c>
      <c r="CY17" s="131">
        <f>IF(NOT(ISBLANK(Klassenliste!B20)),ABS(SUMIF($E17:$DH17,"&lt;"&amp;0,$E17:$DH17)),"")</f>
        <v>0</v>
      </c>
      <c r="CZ17" s="139">
        <f>IF(NOT(ISBLANK(Klassenliste!C20)),ABS(SUMIF($E17:$DH17,"&lt;"&amp;0,$E17:$DH17)),"")</f>
        <v>0</v>
      </c>
      <c r="DA17" s="131">
        <f>IF(NOT(ISBLANK(Klassenliste!C20)),COUNTIF($E17:$DH17,DA$1),"")</f>
        <v>0</v>
      </c>
      <c r="DB17" s="131">
        <f>IF(NOT(ISBLANK(Klassenliste!C20)),COUNTIF($E17:$DH17,DB$1),"")</f>
        <v>0</v>
      </c>
      <c r="DC17" s="131"/>
      <c r="DD17" s="132">
        <f t="shared" si="0"/>
        <v>0</v>
      </c>
      <c r="DE17"/>
    </row>
    <row r="18" spans="1:109" ht="12.75">
      <c r="A18" s="7">
        <f>IF(NOT(ISBLANK(Klassenliste!A21)),Klassenliste!A21,"")</f>
        <v>16</v>
      </c>
      <c r="B18" s="7">
        <f>IF(NOT(ISBLANK(Klassenliste!B21)),Klassenliste!B21,"")</f>
        <v>0</v>
      </c>
      <c r="C18" s="110">
        <f>IF(NOT(ISBLANK(Klassenliste!C21)),Klassenliste!C21,"")</f>
        <v>0</v>
      </c>
      <c r="D18" s="1">
        <f>IF(NOT(ISBLANK(Klassenliste!E21)),Klassenliste!E21,"")</f>
        <v>0</v>
      </c>
      <c r="E18" s="124"/>
      <c r="F18" s="125"/>
      <c r="G18" s="125"/>
      <c r="H18" s="125"/>
      <c r="I18" s="126"/>
      <c r="J18" s="125"/>
      <c r="K18" s="125"/>
      <c r="L18" s="125"/>
      <c r="M18" s="125"/>
      <c r="N18" s="126"/>
      <c r="O18" s="125"/>
      <c r="P18" s="125"/>
      <c r="Q18" s="125"/>
      <c r="R18" s="125"/>
      <c r="S18" s="126"/>
      <c r="T18" s="125"/>
      <c r="U18" s="125"/>
      <c r="V18" s="125"/>
      <c r="W18" s="125"/>
      <c r="X18" s="126"/>
      <c r="Y18" s="125"/>
      <c r="Z18" s="127"/>
      <c r="AA18" s="125"/>
      <c r="AB18" s="125"/>
      <c r="AC18" s="126"/>
      <c r="AD18" s="125"/>
      <c r="AE18" s="125"/>
      <c r="AF18" s="125"/>
      <c r="AG18" s="125"/>
      <c r="AH18" s="126"/>
      <c r="AI18" s="125"/>
      <c r="AJ18" s="125"/>
      <c r="AK18" s="125"/>
      <c r="AL18" s="125"/>
      <c r="AM18" s="126"/>
      <c r="AN18" s="125"/>
      <c r="AO18" s="125"/>
      <c r="AP18" s="125"/>
      <c r="AQ18" s="125"/>
      <c r="AR18" s="126"/>
      <c r="AS18" s="125"/>
      <c r="AT18" s="125"/>
      <c r="AU18" s="125"/>
      <c r="AV18" s="125"/>
      <c r="AW18" s="126"/>
      <c r="AX18" s="125"/>
      <c r="AY18" s="125"/>
      <c r="AZ18" s="125"/>
      <c r="BA18" s="125"/>
      <c r="BB18" s="126"/>
      <c r="BC18" s="125"/>
      <c r="BD18" s="125"/>
      <c r="BE18" s="125"/>
      <c r="BF18" s="125"/>
      <c r="BG18" s="126"/>
      <c r="BH18" s="125"/>
      <c r="BI18" s="125"/>
      <c r="BJ18" s="125"/>
      <c r="BK18" s="125"/>
      <c r="BL18" s="126"/>
      <c r="BM18" s="125"/>
      <c r="BN18" s="125"/>
      <c r="BO18" s="125"/>
      <c r="BP18" s="125"/>
      <c r="BQ18" s="126"/>
      <c r="BR18" s="125"/>
      <c r="BS18" s="125"/>
      <c r="BT18" s="125"/>
      <c r="BU18" s="127"/>
      <c r="BV18" s="127"/>
      <c r="BW18" s="127"/>
      <c r="BX18" s="127"/>
      <c r="BY18" s="125"/>
      <c r="BZ18" s="125"/>
      <c r="CA18" s="126"/>
      <c r="CB18" s="128"/>
      <c r="CC18" s="128"/>
      <c r="CD18" s="128"/>
      <c r="CE18" s="125"/>
      <c r="CF18" s="126"/>
      <c r="CG18" s="125"/>
      <c r="CH18" s="125"/>
      <c r="CI18" s="125"/>
      <c r="CJ18" s="125"/>
      <c r="CK18" s="126"/>
      <c r="CL18" s="125"/>
      <c r="CM18" s="125"/>
      <c r="CN18" s="125"/>
      <c r="CO18" s="125"/>
      <c r="CP18" s="126"/>
      <c r="CQ18" s="125"/>
      <c r="CR18" s="125"/>
      <c r="CS18" s="125"/>
      <c r="CT18" s="125"/>
      <c r="CU18" s="126"/>
      <c r="CW18" s="7">
        <f>IF(NOT(ISBLANK(Klassenliste!C21)),COUNTIF($E18:$DH18,CW$1),"")</f>
        <v>0</v>
      </c>
      <c r="CX18" s="130">
        <f>IF(NOT(ISBLANK(Klassenliste!C21)),COUNTIF($E18:$DH18,CX$1),"")</f>
        <v>0</v>
      </c>
      <c r="CY18" s="7">
        <f>IF(NOT(ISBLANK(Klassenliste!B21)),ABS(SUMIF($E18:$DH18,"&lt;"&amp;0,$E18:$DH18)),"")</f>
        <v>0</v>
      </c>
      <c r="CZ18" s="130">
        <f>IF(NOT(ISBLANK(Klassenliste!C21)),ABS(SUMIF($E18:$DH18,"&lt;"&amp;0,$E18:$DH18)),"")</f>
        <v>0</v>
      </c>
      <c r="DA18" s="7">
        <f>IF(NOT(ISBLANK(Klassenliste!C21)),COUNTIF($E18:$DH18,DA$1),"")</f>
        <v>0</v>
      </c>
      <c r="DB18" s="7">
        <f>IF(NOT(ISBLANK(Klassenliste!C21)),COUNTIF($E18:$DH18,DB$1),"")</f>
        <v>0</v>
      </c>
      <c r="DD18" s="110">
        <f t="shared" si="0"/>
        <v>0</v>
      </c>
      <c r="DE18"/>
    </row>
    <row r="19" spans="1:109" ht="12.75">
      <c r="A19" s="7">
        <f>IF(NOT(ISBLANK(Klassenliste!A22)),Klassenliste!A22,"")</f>
        <v>17</v>
      </c>
      <c r="B19" s="7">
        <f>IF(NOT(ISBLANK(Klassenliste!B22)),Klassenliste!B22,"")</f>
        <v>0</v>
      </c>
      <c r="C19" s="110">
        <f>IF(NOT(ISBLANK(Klassenliste!C22)),Klassenliste!C22,"")</f>
        <v>0</v>
      </c>
      <c r="D19" s="1">
        <f>IF(NOT(ISBLANK(Klassenliste!E22)),Klassenliste!E22,"")</f>
        <v>0</v>
      </c>
      <c r="E19" s="124"/>
      <c r="F19" s="125"/>
      <c r="G19" s="125"/>
      <c r="H19" s="125"/>
      <c r="I19" s="126"/>
      <c r="J19" s="125"/>
      <c r="K19" s="125"/>
      <c r="L19" s="125"/>
      <c r="M19" s="125"/>
      <c r="N19" s="126"/>
      <c r="O19" s="125"/>
      <c r="P19" s="125"/>
      <c r="Q19" s="125"/>
      <c r="R19" s="125"/>
      <c r="S19" s="126"/>
      <c r="T19" s="125"/>
      <c r="U19" s="125"/>
      <c r="V19" s="125"/>
      <c r="W19" s="125"/>
      <c r="X19" s="126"/>
      <c r="Y19" s="125"/>
      <c r="Z19" s="127"/>
      <c r="AA19" s="128"/>
      <c r="AB19" s="125"/>
      <c r="AC19" s="126"/>
      <c r="AD19" s="125"/>
      <c r="AE19" s="125"/>
      <c r="AF19" s="128"/>
      <c r="AG19" s="125"/>
      <c r="AH19" s="126"/>
      <c r="AI19" s="125"/>
      <c r="AJ19" s="125"/>
      <c r="AK19" s="125"/>
      <c r="AL19" s="125"/>
      <c r="AM19" s="126"/>
      <c r="AN19" s="125"/>
      <c r="AO19" s="125"/>
      <c r="AP19" s="125"/>
      <c r="AQ19" s="125"/>
      <c r="AR19" s="126"/>
      <c r="AS19" s="125"/>
      <c r="AT19" s="125"/>
      <c r="AU19" s="125"/>
      <c r="AV19" s="125"/>
      <c r="AW19" s="126"/>
      <c r="AX19" s="125"/>
      <c r="AY19" s="125"/>
      <c r="AZ19" s="125"/>
      <c r="BA19" s="125"/>
      <c r="BB19" s="126"/>
      <c r="BC19" s="125"/>
      <c r="BD19" s="125"/>
      <c r="BE19" s="125"/>
      <c r="BF19" s="125"/>
      <c r="BG19" s="126"/>
      <c r="BH19" s="125"/>
      <c r="BI19" s="125"/>
      <c r="BJ19" s="125"/>
      <c r="BK19" s="125"/>
      <c r="BL19" s="126"/>
      <c r="BM19" s="125"/>
      <c r="BN19" s="125"/>
      <c r="BO19" s="125"/>
      <c r="BP19" s="125"/>
      <c r="BQ19" s="126"/>
      <c r="BR19" s="125"/>
      <c r="BS19" s="125"/>
      <c r="BT19" s="125"/>
      <c r="BU19" s="127"/>
      <c r="BV19" s="127"/>
      <c r="BW19" s="127"/>
      <c r="BX19" s="127"/>
      <c r="BY19" s="125"/>
      <c r="BZ19" s="125"/>
      <c r="CA19" s="126"/>
      <c r="CB19" s="128"/>
      <c r="CC19" s="128"/>
      <c r="CD19" s="128"/>
      <c r="CE19" s="125"/>
      <c r="CF19" s="126"/>
      <c r="CG19" s="125"/>
      <c r="CH19" s="125"/>
      <c r="CI19" s="125"/>
      <c r="CJ19" s="125"/>
      <c r="CK19" s="126"/>
      <c r="CL19" s="125"/>
      <c r="CM19" s="125"/>
      <c r="CN19" s="125"/>
      <c r="CO19" s="125"/>
      <c r="CP19" s="126"/>
      <c r="CQ19" s="125"/>
      <c r="CR19" s="125"/>
      <c r="CS19" s="125"/>
      <c r="CT19" s="125"/>
      <c r="CU19" s="126"/>
      <c r="CW19" s="7">
        <f>IF(NOT(ISBLANK(Klassenliste!C22)),COUNTIF($E19:$DH19,CW$1),"")</f>
        <v>0</v>
      </c>
      <c r="CX19" s="130">
        <f>IF(NOT(ISBLANK(Klassenliste!C22)),COUNTIF($E19:$DH19,CX$1),"")</f>
        <v>0</v>
      </c>
      <c r="CY19" s="7">
        <f>IF(NOT(ISBLANK(Klassenliste!B22)),ABS(SUMIF($E19:$DH19,"&lt;"&amp;0,$E19:$DH19)),"")</f>
        <v>0</v>
      </c>
      <c r="CZ19" s="130">
        <f>IF(NOT(ISBLANK(Klassenliste!C22)),ABS(SUMIF($E19:$DH19,"&lt;"&amp;0,$E19:$DH19)),"")</f>
        <v>0</v>
      </c>
      <c r="DA19" s="7">
        <f>IF(NOT(ISBLANK(Klassenliste!C22)),COUNTIF($E19:$DH19,DA$1),"")</f>
        <v>0</v>
      </c>
      <c r="DB19" s="7">
        <f>IF(NOT(ISBLANK(Klassenliste!C22)),COUNTIF($E19:$DH19,DB$1),"")</f>
        <v>0</v>
      </c>
      <c r="DD19" s="110">
        <f t="shared" si="0"/>
        <v>0</v>
      </c>
      <c r="DE19"/>
    </row>
    <row r="20" spans="1:109" ht="12.75">
      <c r="A20" s="7">
        <f>IF(NOT(ISBLANK(Klassenliste!A23)),Klassenliste!A23,"")</f>
        <v>18</v>
      </c>
      <c r="B20" s="7">
        <f>IF(NOT(ISBLANK(Klassenliste!B23)),Klassenliste!B23,"")</f>
        <v>0</v>
      </c>
      <c r="C20" s="110">
        <f>IF(NOT(ISBLANK(Klassenliste!C23)),Klassenliste!C23,"")</f>
        <v>0</v>
      </c>
      <c r="D20" s="1">
        <f>IF(NOT(ISBLANK(Klassenliste!E23)),Klassenliste!E23,"")</f>
        <v>0</v>
      </c>
      <c r="E20" s="124"/>
      <c r="F20" s="125"/>
      <c r="G20" s="125"/>
      <c r="H20" s="125"/>
      <c r="I20" s="126"/>
      <c r="J20" s="125"/>
      <c r="K20" s="125"/>
      <c r="L20" s="125"/>
      <c r="M20" s="125"/>
      <c r="N20" s="126"/>
      <c r="O20" s="125"/>
      <c r="P20" s="125"/>
      <c r="Q20" s="125"/>
      <c r="R20" s="125"/>
      <c r="S20" s="126"/>
      <c r="T20" s="125"/>
      <c r="U20" s="125"/>
      <c r="V20" s="125"/>
      <c r="W20" s="125"/>
      <c r="X20" s="126"/>
      <c r="Y20" s="125"/>
      <c r="Z20" s="127"/>
      <c r="AA20" s="125"/>
      <c r="AB20" s="125"/>
      <c r="AC20" s="126"/>
      <c r="AD20" s="125"/>
      <c r="AE20" s="125"/>
      <c r="AF20" s="125"/>
      <c r="AG20" s="125"/>
      <c r="AH20" s="126"/>
      <c r="AI20" s="125"/>
      <c r="AJ20" s="125"/>
      <c r="AK20" s="125"/>
      <c r="AL20" s="125"/>
      <c r="AM20" s="126"/>
      <c r="AN20" s="125"/>
      <c r="AO20" s="125"/>
      <c r="AP20" s="125"/>
      <c r="AQ20" s="125"/>
      <c r="AR20" s="126"/>
      <c r="AS20" s="125"/>
      <c r="AT20" s="125"/>
      <c r="AU20" s="125"/>
      <c r="AV20" s="125"/>
      <c r="AW20" s="126"/>
      <c r="AX20" s="125"/>
      <c r="AY20" s="125"/>
      <c r="AZ20" s="125"/>
      <c r="BA20" s="125"/>
      <c r="BB20" s="126"/>
      <c r="BC20" s="125"/>
      <c r="BD20" s="125"/>
      <c r="BE20" s="125"/>
      <c r="BF20" s="125"/>
      <c r="BG20" s="126"/>
      <c r="BH20" s="125"/>
      <c r="BI20" s="125"/>
      <c r="BJ20" s="125"/>
      <c r="BK20" s="125"/>
      <c r="BL20" s="126"/>
      <c r="BM20" s="125"/>
      <c r="BN20" s="125"/>
      <c r="BO20" s="125"/>
      <c r="BP20" s="125"/>
      <c r="BQ20" s="126"/>
      <c r="BR20" s="125"/>
      <c r="BS20" s="125"/>
      <c r="BT20" s="125"/>
      <c r="BU20" s="127"/>
      <c r="BV20" s="127"/>
      <c r="BW20" s="127"/>
      <c r="BX20" s="127"/>
      <c r="BY20" s="125"/>
      <c r="BZ20" s="125"/>
      <c r="CA20" s="126"/>
      <c r="CB20" s="128"/>
      <c r="CC20" s="128"/>
      <c r="CD20" s="128"/>
      <c r="CE20" s="125"/>
      <c r="CF20" s="126"/>
      <c r="CG20" s="125"/>
      <c r="CH20" s="125"/>
      <c r="CI20" s="125"/>
      <c r="CJ20" s="125"/>
      <c r="CK20" s="126"/>
      <c r="CL20" s="125"/>
      <c r="CM20" s="125"/>
      <c r="CN20" s="125"/>
      <c r="CO20" s="125"/>
      <c r="CP20" s="126"/>
      <c r="CQ20" s="125"/>
      <c r="CR20" s="125"/>
      <c r="CS20" s="125"/>
      <c r="CT20" s="125"/>
      <c r="CU20" s="126"/>
      <c r="CW20" s="7">
        <f>IF(NOT(ISBLANK(Klassenliste!C23)),COUNTIF($E20:$DH20,CW$1),"")</f>
        <v>0</v>
      </c>
      <c r="CX20" s="130">
        <f>IF(NOT(ISBLANK(Klassenliste!C23)),COUNTIF($E20:$DH20,CX$1),"")</f>
        <v>0</v>
      </c>
      <c r="CY20" s="7">
        <f>IF(NOT(ISBLANK(Klassenliste!B23)),ABS(SUMIF($E20:$DH20,"&lt;"&amp;0,$E20:$DH20)),"")</f>
        <v>0</v>
      </c>
      <c r="CZ20" s="130">
        <f>IF(NOT(ISBLANK(Klassenliste!C23)),ABS(SUMIF($E20:$DH20,"&lt;"&amp;0,$E20:$DH20)),"")</f>
        <v>0</v>
      </c>
      <c r="DA20" s="7">
        <f>IF(NOT(ISBLANK(Klassenliste!C23)),COUNTIF($E20:$DH20,DA$1),"")</f>
        <v>0</v>
      </c>
      <c r="DB20" s="7">
        <f>IF(NOT(ISBLANK(Klassenliste!C23)),COUNTIF($E20:$DH20,DB$1),"")</f>
        <v>0</v>
      </c>
      <c r="DD20" s="110">
        <f t="shared" si="0"/>
        <v>0</v>
      </c>
      <c r="DE20"/>
    </row>
    <row r="21" spans="1:109" ht="12.75">
      <c r="A21" s="7">
        <f>IF(NOT(ISBLANK(Klassenliste!A24)),Klassenliste!A24,"")</f>
        <v>19</v>
      </c>
      <c r="B21" s="7">
        <f>IF(NOT(ISBLANK(Klassenliste!B24)),Klassenliste!B24,"")</f>
        <v>0</v>
      </c>
      <c r="C21" s="110">
        <f>IF(NOT(ISBLANK(Klassenliste!C24)),Klassenliste!C24,"")</f>
        <v>0</v>
      </c>
      <c r="D21" s="1">
        <f>IF(NOT(ISBLANK(Klassenliste!E24)),Klassenliste!E24,"")</f>
        <v>0</v>
      </c>
      <c r="E21" s="124"/>
      <c r="F21" s="125"/>
      <c r="G21" s="125"/>
      <c r="H21" s="125"/>
      <c r="I21" s="126"/>
      <c r="J21" s="125"/>
      <c r="K21" s="125"/>
      <c r="L21" s="125"/>
      <c r="M21" s="125"/>
      <c r="N21" s="126"/>
      <c r="O21" s="125"/>
      <c r="P21" s="125"/>
      <c r="Q21" s="125"/>
      <c r="R21" s="125"/>
      <c r="S21" s="126"/>
      <c r="T21" s="125"/>
      <c r="U21" s="125"/>
      <c r="V21" s="125"/>
      <c r="W21" s="125"/>
      <c r="X21" s="126"/>
      <c r="Y21" s="125"/>
      <c r="Z21" s="127"/>
      <c r="AA21" s="125"/>
      <c r="AB21" s="125"/>
      <c r="AC21" s="126"/>
      <c r="AD21" s="125"/>
      <c r="AE21" s="125"/>
      <c r="AF21" s="125"/>
      <c r="AG21" s="125"/>
      <c r="AH21" s="126"/>
      <c r="AI21" s="125"/>
      <c r="AJ21" s="125"/>
      <c r="AK21" s="125"/>
      <c r="AL21" s="125"/>
      <c r="AM21" s="126"/>
      <c r="AN21" s="125"/>
      <c r="AO21" s="125"/>
      <c r="AP21" s="125"/>
      <c r="AQ21" s="125"/>
      <c r="AR21" s="126"/>
      <c r="AS21" s="125"/>
      <c r="AT21" s="125"/>
      <c r="AU21" s="125"/>
      <c r="AV21" s="125"/>
      <c r="AW21" s="126"/>
      <c r="AX21" s="125"/>
      <c r="AY21" s="125"/>
      <c r="AZ21" s="125"/>
      <c r="BA21" s="125"/>
      <c r="BB21" s="126"/>
      <c r="BC21" s="125"/>
      <c r="BD21" s="125"/>
      <c r="BE21" s="125"/>
      <c r="BF21" s="125"/>
      <c r="BG21" s="126"/>
      <c r="BH21" s="125"/>
      <c r="BI21" s="125"/>
      <c r="BJ21" s="125"/>
      <c r="BK21" s="125"/>
      <c r="BL21" s="126"/>
      <c r="BM21" s="125"/>
      <c r="BN21" s="125"/>
      <c r="BO21" s="125"/>
      <c r="BP21" s="125"/>
      <c r="BQ21" s="126"/>
      <c r="BR21" s="125"/>
      <c r="BS21" s="125"/>
      <c r="BT21" s="125"/>
      <c r="BU21" s="127"/>
      <c r="BV21" s="127"/>
      <c r="BW21" s="127"/>
      <c r="BX21" s="127"/>
      <c r="BY21" s="125"/>
      <c r="BZ21" s="125"/>
      <c r="CA21" s="126"/>
      <c r="CB21" s="128"/>
      <c r="CC21" s="128"/>
      <c r="CD21" s="128"/>
      <c r="CE21" s="125"/>
      <c r="CF21" s="126"/>
      <c r="CG21" s="125"/>
      <c r="CH21" s="125"/>
      <c r="CI21" s="125"/>
      <c r="CJ21" s="125"/>
      <c r="CK21" s="126"/>
      <c r="CL21" s="125"/>
      <c r="CM21" s="125"/>
      <c r="CN21" s="125"/>
      <c r="CO21" s="125"/>
      <c r="CP21" s="126"/>
      <c r="CQ21" s="125"/>
      <c r="CR21" s="125"/>
      <c r="CS21" s="125"/>
      <c r="CT21" s="125"/>
      <c r="CU21" s="126"/>
      <c r="CW21" s="7">
        <f>IF(NOT(ISBLANK(Klassenliste!C24)),COUNTIF($E21:$DH21,CW$1),"")</f>
        <v>0</v>
      </c>
      <c r="CX21" s="130">
        <f>IF(NOT(ISBLANK(Klassenliste!C24)),COUNTIF($E21:$DH21,CX$1),"")</f>
        <v>0</v>
      </c>
      <c r="CY21" s="7">
        <f>IF(NOT(ISBLANK(Klassenliste!B24)),ABS(SUMIF($E21:$DH21,"&lt;"&amp;0,$E21:$DH21)),"")</f>
        <v>0</v>
      </c>
      <c r="CZ21" s="130">
        <f>IF(NOT(ISBLANK(Klassenliste!C24)),ABS(SUMIF($E21:$DH21,"&lt;"&amp;0,$E21:$DH21)),"")</f>
        <v>0</v>
      </c>
      <c r="DA21" s="7">
        <f>IF(NOT(ISBLANK(Klassenliste!C24)),COUNTIF($E21:$DH21,DA$1),"")</f>
        <v>0</v>
      </c>
      <c r="DB21" s="7">
        <f>IF(NOT(ISBLANK(Klassenliste!C24)),COUNTIF($E21:$DH21,DB$1),"")</f>
        <v>0</v>
      </c>
      <c r="DD21" s="110">
        <f t="shared" si="0"/>
        <v>0</v>
      </c>
      <c r="DE21"/>
    </row>
    <row r="22" spans="1:109" ht="12.75">
      <c r="A22" s="131">
        <f>IF(NOT(ISBLANK(Klassenliste!A25)),Klassenliste!A25,"")</f>
        <v>20</v>
      </c>
      <c r="B22" s="131">
        <f>IF(NOT(ISBLANK(Klassenliste!B25)),Klassenliste!B25,"")</f>
        <v>0</v>
      </c>
      <c r="C22" s="132">
        <f>IF(NOT(ISBLANK(Klassenliste!C25)),Klassenliste!C25,"")</f>
        <v>0</v>
      </c>
      <c r="D22" s="133">
        <f>IF(NOT(ISBLANK(Klassenliste!E25)),Klassenliste!E25,"")</f>
        <v>0</v>
      </c>
      <c r="E22" s="134"/>
      <c r="F22" s="135"/>
      <c r="G22" s="135"/>
      <c r="H22" s="135"/>
      <c r="I22" s="136"/>
      <c r="J22" s="135"/>
      <c r="K22" s="135"/>
      <c r="L22" s="135"/>
      <c r="M22" s="135"/>
      <c r="N22" s="136"/>
      <c r="O22" s="135"/>
      <c r="P22" s="135"/>
      <c r="Q22" s="135"/>
      <c r="R22" s="135"/>
      <c r="S22" s="136"/>
      <c r="T22" s="135"/>
      <c r="U22" s="135"/>
      <c r="V22" s="135"/>
      <c r="W22" s="135"/>
      <c r="X22" s="136"/>
      <c r="Y22" s="135"/>
      <c r="Z22" s="137"/>
      <c r="AA22" s="135"/>
      <c r="AB22" s="135"/>
      <c r="AC22" s="136"/>
      <c r="AD22" s="135"/>
      <c r="AE22" s="135"/>
      <c r="AF22" s="135"/>
      <c r="AG22" s="135"/>
      <c r="AH22" s="136"/>
      <c r="AI22" s="135"/>
      <c r="AJ22" s="135"/>
      <c r="AK22" s="135"/>
      <c r="AL22" s="135"/>
      <c r="AM22" s="136"/>
      <c r="AN22" s="135"/>
      <c r="AO22" s="135"/>
      <c r="AP22" s="135"/>
      <c r="AQ22" s="135"/>
      <c r="AR22" s="136"/>
      <c r="AS22" s="135"/>
      <c r="AT22" s="135"/>
      <c r="AU22" s="135"/>
      <c r="AV22" s="135"/>
      <c r="AW22" s="136"/>
      <c r="AX22" s="135"/>
      <c r="AY22" s="135"/>
      <c r="AZ22" s="135"/>
      <c r="BA22" s="135"/>
      <c r="BB22" s="136"/>
      <c r="BC22" s="135"/>
      <c r="BD22" s="135"/>
      <c r="BE22" s="135"/>
      <c r="BF22" s="135"/>
      <c r="BG22" s="136"/>
      <c r="BH22" s="135"/>
      <c r="BI22" s="135"/>
      <c r="BJ22" s="135"/>
      <c r="BK22" s="135"/>
      <c r="BL22" s="136"/>
      <c r="BM22" s="135"/>
      <c r="BN22" s="135"/>
      <c r="BO22" s="135"/>
      <c r="BP22" s="135"/>
      <c r="BQ22" s="136"/>
      <c r="BR22" s="135"/>
      <c r="BS22" s="135"/>
      <c r="BT22" s="135"/>
      <c r="BU22" s="137"/>
      <c r="BV22" s="137"/>
      <c r="BW22" s="137"/>
      <c r="BX22" s="137"/>
      <c r="BY22" s="135"/>
      <c r="BZ22" s="135"/>
      <c r="CA22" s="136"/>
      <c r="CB22" s="138"/>
      <c r="CC22" s="138"/>
      <c r="CD22" s="138"/>
      <c r="CE22" s="135"/>
      <c r="CF22" s="136"/>
      <c r="CG22" s="135"/>
      <c r="CH22" s="135"/>
      <c r="CI22" s="135"/>
      <c r="CJ22" s="135"/>
      <c r="CK22" s="136"/>
      <c r="CL22" s="135"/>
      <c r="CM22" s="135"/>
      <c r="CN22" s="135"/>
      <c r="CO22" s="135"/>
      <c r="CP22" s="136"/>
      <c r="CQ22" s="135"/>
      <c r="CR22" s="135"/>
      <c r="CS22" s="135"/>
      <c r="CT22" s="135"/>
      <c r="CU22" s="136"/>
      <c r="CV22" s="131"/>
      <c r="CW22" s="131">
        <f>IF(NOT(ISBLANK(Klassenliste!C25)),COUNTIF($E22:$DH22,CW$1),"")</f>
        <v>0</v>
      </c>
      <c r="CX22" s="139">
        <f>IF(NOT(ISBLANK(Klassenliste!C25)),COUNTIF($E22:$DH22,CX$1),"")</f>
        <v>0</v>
      </c>
      <c r="CY22" s="131">
        <f>IF(NOT(ISBLANK(Klassenliste!B25)),ABS(SUMIF($E22:$DH22,"&lt;"&amp;0,$E22:$DH22)),"")</f>
        <v>0</v>
      </c>
      <c r="CZ22" s="139">
        <f>IF(NOT(ISBLANK(Klassenliste!C25)),ABS(SUMIF($E22:$DH22,"&lt;"&amp;0,$E22:$DH22)),"")</f>
        <v>0</v>
      </c>
      <c r="DA22" s="131">
        <f>IF(NOT(ISBLANK(Klassenliste!C25)),COUNTIF($E22:$DH22,DA$1),"")</f>
        <v>0</v>
      </c>
      <c r="DB22" s="131">
        <f>IF(NOT(ISBLANK(Klassenliste!C25)),COUNTIF($E22:$DH22,DB$1),"")</f>
        <v>0</v>
      </c>
      <c r="DC22" s="131"/>
      <c r="DD22" s="132">
        <f t="shared" si="0"/>
        <v>0</v>
      </c>
      <c r="DE22"/>
    </row>
    <row r="23" spans="1:109" ht="12.75">
      <c r="A23" s="7">
        <f>IF(NOT(ISBLANK(Klassenliste!A26)),Klassenliste!A26,"")</f>
        <v>21</v>
      </c>
      <c r="B23" s="7">
        <f>IF(NOT(ISBLANK(Klassenliste!B26)),Klassenliste!B26,"")</f>
        <v>0</v>
      </c>
      <c r="C23" s="110">
        <f>IF(NOT(ISBLANK(Klassenliste!C26)),Klassenliste!C26,"")</f>
        <v>0</v>
      </c>
      <c r="D23" s="1">
        <f>IF(NOT(ISBLANK(Klassenliste!E26)),Klassenliste!E26,"")</f>
        <v>0</v>
      </c>
      <c r="E23" s="124"/>
      <c r="F23" s="125"/>
      <c r="G23" s="125"/>
      <c r="H23" s="125"/>
      <c r="I23" s="126"/>
      <c r="J23" s="125"/>
      <c r="K23" s="125"/>
      <c r="L23" s="125"/>
      <c r="M23" s="125"/>
      <c r="N23" s="126"/>
      <c r="O23" s="125"/>
      <c r="P23" s="125"/>
      <c r="Q23" s="125"/>
      <c r="R23" s="125"/>
      <c r="S23" s="126"/>
      <c r="T23" s="125"/>
      <c r="U23" s="125"/>
      <c r="V23" s="125"/>
      <c r="W23" s="125"/>
      <c r="X23" s="126"/>
      <c r="Y23" s="125"/>
      <c r="Z23" s="127"/>
      <c r="AA23" s="125"/>
      <c r="AB23" s="125"/>
      <c r="AC23" s="126"/>
      <c r="AD23" s="125"/>
      <c r="AE23" s="125"/>
      <c r="AF23" s="125"/>
      <c r="AG23" s="125"/>
      <c r="AH23" s="126"/>
      <c r="AI23" s="125"/>
      <c r="AJ23" s="125"/>
      <c r="AK23" s="125"/>
      <c r="AL23" s="125"/>
      <c r="AM23" s="126"/>
      <c r="AN23" s="125"/>
      <c r="AO23" s="125"/>
      <c r="AP23" s="125"/>
      <c r="AQ23" s="125"/>
      <c r="AR23" s="126"/>
      <c r="AS23" s="125"/>
      <c r="AT23" s="125"/>
      <c r="AU23" s="125"/>
      <c r="AV23" s="125"/>
      <c r="AW23" s="126"/>
      <c r="AX23" s="125"/>
      <c r="AY23" s="125"/>
      <c r="AZ23" s="125"/>
      <c r="BA23" s="125"/>
      <c r="BB23" s="126"/>
      <c r="BC23" s="125"/>
      <c r="BD23" s="125"/>
      <c r="BE23" s="125"/>
      <c r="BF23" s="125"/>
      <c r="BG23" s="126"/>
      <c r="BH23" s="125"/>
      <c r="BI23" s="125"/>
      <c r="BJ23" s="125"/>
      <c r="BK23" s="125"/>
      <c r="BL23" s="126"/>
      <c r="BM23" s="125"/>
      <c r="BN23" s="125"/>
      <c r="BO23" s="125"/>
      <c r="BP23" s="125"/>
      <c r="BQ23" s="126"/>
      <c r="BR23" s="125"/>
      <c r="BS23" s="125"/>
      <c r="BT23" s="125"/>
      <c r="BU23" s="127"/>
      <c r="BV23" s="127"/>
      <c r="BW23" s="127"/>
      <c r="BX23" s="127"/>
      <c r="BY23" s="125"/>
      <c r="BZ23" s="125"/>
      <c r="CA23" s="126"/>
      <c r="CB23" s="128"/>
      <c r="CC23" s="128"/>
      <c r="CD23" s="128"/>
      <c r="CE23" s="125"/>
      <c r="CF23" s="126"/>
      <c r="CG23" s="125"/>
      <c r="CH23" s="125"/>
      <c r="CI23" s="125"/>
      <c r="CJ23" s="125"/>
      <c r="CK23" s="126"/>
      <c r="CL23" s="125"/>
      <c r="CM23" s="125"/>
      <c r="CN23" s="125"/>
      <c r="CO23" s="125"/>
      <c r="CP23" s="126"/>
      <c r="CQ23" s="125"/>
      <c r="CR23" s="125"/>
      <c r="CS23" s="125"/>
      <c r="CT23" s="125"/>
      <c r="CU23" s="126"/>
      <c r="CW23" s="7">
        <f>IF(NOT(ISBLANK(Klassenliste!C26)),COUNTIF($E23:$DH23,CW$1),"")</f>
        <v>0</v>
      </c>
      <c r="CX23" s="130">
        <f>IF(NOT(ISBLANK(Klassenliste!C26)),COUNTIF($E23:$DH23,CX$1),"")</f>
        <v>0</v>
      </c>
      <c r="CY23" s="7">
        <f>IF(NOT(ISBLANK(Klassenliste!B26)),ABS(SUMIF($E23:$DH23,"&lt;"&amp;0,$E23:$DH23)),"")</f>
        <v>0</v>
      </c>
      <c r="CZ23" s="130">
        <f>IF(NOT(ISBLANK(Klassenliste!C26)),ABS(SUMIF($E23:$DH23,"&lt;"&amp;0,$E23:$DH23)),"")</f>
        <v>0</v>
      </c>
      <c r="DA23" s="7">
        <f>IF(NOT(ISBLANK(Klassenliste!C26)),COUNTIF($E23:$DH23,DA$1),"")</f>
        <v>0</v>
      </c>
      <c r="DB23" s="7">
        <f>IF(NOT(ISBLANK(Klassenliste!C26)),COUNTIF($E23:$DH23,DB$1),"")</f>
        <v>0</v>
      </c>
      <c r="DD23" s="110">
        <f t="shared" si="0"/>
        <v>0</v>
      </c>
      <c r="DE23"/>
    </row>
    <row r="24" spans="1:109" ht="12.75">
      <c r="A24" s="7">
        <f>IF(NOT(ISBLANK(Klassenliste!A27)),Klassenliste!A27,"")</f>
        <v>22</v>
      </c>
      <c r="B24" s="7">
        <f>IF(NOT(ISBLANK(Klassenliste!B27)),Klassenliste!B27,"")</f>
        <v>0</v>
      </c>
      <c r="C24" s="110">
        <f>IF(NOT(ISBLANK(Klassenliste!C27)),Klassenliste!C27,"")</f>
        <v>0</v>
      </c>
      <c r="D24" s="1">
        <f>IF(NOT(ISBLANK(Klassenliste!E27)),Klassenliste!E27,"")</f>
        <v>0</v>
      </c>
      <c r="E24" s="124"/>
      <c r="F24" s="125"/>
      <c r="G24" s="125"/>
      <c r="H24" s="125"/>
      <c r="I24" s="126"/>
      <c r="J24" s="125"/>
      <c r="K24" s="125"/>
      <c r="L24" s="125"/>
      <c r="M24" s="125"/>
      <c r="N24" s="126"/>
      <c r="O24" s="125"/>
      <c r="P24" s="125"/>
      <c r="Q24" s="125"/>
      <c r="R24" s="125"/>
      <c r="S24" s="126"/>
      <c r="T24" s="125"/>
      <c r="U24" s="125"/>
      <c r="V24" s="125"/>
      <c r="W24" s="125"/>
      <c r="X24" s="126"/>
      <c r="Y24" s="125"/>
      <c r="Z24" s="127"/>
      <c r="AA24" s="125"/>
      <c r="AB24" s="125"/>
      <c r="AC24" s="126"/>
      <c r="AD24" s="125"/>
      <c r="AE24" s="125"/>
      <c r="AF24" s="125"/>
      <c r="AG24" s="125"/>
      <c r="AH24" s="126"/>
      <c r="AI24" s="125"/>
      <c r="AJ24" s="125"/>
      <c r="AK24" s="125"/>
      <c r="AL24" s="125"/>
      <c r="AM24" s="126"/>
      <c r="AN24" s="125"/>
      <c r="AO24" s="125"/>
      <c r="AP24" s="125"/>
      <c r="AQ24" s="125"/>
      <c r="AR24" s="126"/>
      <c r="AS24" s="125"/>
      <c r="AT24" s="125"/>
      <c r="AU24" s="125"/>
      <c r="AV24" s="125"/>
      <c r="AW24" s="126"/>
      <c r="AX24" s="125"/>
      <c r="AY24" s="125"/>
      <c r="AZ24" s="125"/>
      <c r="BA24" s="125"/>
      <c r="BB24" s="126"/>
      <c r="BC24" s="125"/>
      <c r="BD24" s="125"/>
      <c r="BE24" s="125"/>
      <c r="BF24" s="125"/>
      <c r="BG24" s="126"/>
      <c r="BH24" s="125"/>
      <c r="BI24" s="125"/>
      <c r="BJ24" s="125"/>
      <c r="BK24" s="125"/>
      <c r="BL24" s="126"/>
      <c r="BM24" s="125"/>
      <c r="BN24" s="125"/>
      <c r="BO24" s="125"/>
      <c r="BP24" s="125"/>
      <c r="BQ24" s="126"/>
      <c r="BR24" s="125"/>
      <c r="BS24" s="125"/>
      <c r="BT24" s="125"/>
      <c r="BU24" s="127"/>
      <c r="BV24" s="127"/>
      <c r="BW24" s="127"/>
      <c r="BX24" s="127"/>
      <c r="BY24" s="125"/>
      <c r="BZ24" s="125"/>
      <c r="CA24" s="126"/>
      <c r="CB24" s="128"/>
      <c r="CC24" s="128"/>
      <c r="CD24" s="128"/>
      <c r="CE24" s="125"/>
      <c r="CF24" s="126"/>
      <c r="CG24" s="125"/>
      <c r="CH24" s="125"/>
      <c r="CI24" s="125"/>
      <c r="CJ24" s="125"/>
      <c r="CK24" s="126"/>
      <c r="CL24" s="125"/>
      <c r="CM24" s="125"/>
      <c r="CN24" s="125"/>
      <c r="CO24" s="125"/>
      <c r="CP24" s="126"/>
      <c r="CQ24" s="125"/>
      <c r="CR24" s="125"/>
      <c r="CS24" s="125"/>
      <c r="CT24" s="125"/>
      <c r="CU24" s="126"/>
      <c r="CW24" s="7">
        <f>IF(NOT(ISBLANK(Klassenliste!C27)),COUNTIF($E24:$DH24,CW$1),"")</f>
        <v>0</v>
      </c>
      <c r="CX24" s="130">
        <f>IF(NOT(ISBLANK(Klassenliste!C27)),COUNTIF($E24:$DH24,CX$1),"")</f>
        <v>0</v>
      </c>
      <c r="CY24" s="7">
        <f>IF(NOT(ISBLANK(Klassenliste!B27)),ABS(SUMIF($E24:$DH24,"&lt;"&amp;0,$E24:$DH24)),"")</f>
        <v>0</v>
      </c>
      <c r="CZ24" s="130">
        <f>IF(NOT(ISBLANK(Klassenliste!C27)),ABS(SUMIF($E24:$DH24,"&lt;"&amp;0,$E24:$DH24)),"")</f>
        <v>0</v>
      </c>
      <c r="DA24" s="7">
        <f>IF(NOT(ISBLANK(Klassenliste!C27)),COUNTIF($E24:$DH24,DA$1),"")</f>
        <v>0</v>
      </c>
      <c r="DB24" s="7">
        <f>IF(NOT(ISBLANK(Klassenliste!C27)),COUNTIF($E24:$DH24,DB$1),"")</f>
        <v>0</v>
      </c>
      <c r="DD24" s="110">
        <f t="shared" si="0"/>
        <v>0</v>
      </c>
      <c r="DE24"/>
    </row>
    <row r="25" spans="1:109" ht="12.75">
      <c r="A25" s="7">
        <f>IF(NOT(ISBLANK(Klassenliste!A28)),Klassenliste!A28,"")</f>
        <v>23</v>
      </c>
      <c r="B25" s="7">
        <f>IF(NOT(ISBLANK(Klassenliste!B28)),Klassenliste!B28,"")</f>
        <v>0</v>
      </c>
      <c r="C25" s="110">
        <f>IF(NOT(ISBLANK(Klassenliste!C28)),Klassenliste!C28,"")</f>
        <v>0</v>
      </c>
      <c r="D25" s="1">
        <f>IF(NOT(ISBLANK(Klassenliste!E28)),Klassenliste!E28,"")</f>
        <v>0</v>
      </c>
      <c r="E25" s="124"/>
      <c r="F25" s="125"/>
      <c r="G25" s="125"/>
      <c r="H25" s="125"/>
      <c r="I25" s="126"/>
      <c r="J25" s="125"/>
      <c r="K25" s="125"/>
      <c r="L25" s="125"/>
      <c r="M25" s="125"/>
      <c r="N25" s="126"/>
      <c r="O25" s="125"/>
      <c r="P25" s="125"/>
      <c r="Q25" s="125"/>
      <c r="R25" s="125"/>
      <c r="S25" s="126"/>
      <c r="T25" s="125"/>
      <c r="U25" s="125"/>
      <c r="V25" s="125"/>
      <c r="W25" s="125"/>
      <c r="X25" s="126"/>
      <c r="Y25" s="125"/>
      <c r="Z25" s="127"/>
      <c r="AA25" s="125"/>
      <c r="AB25" s="125"/>
      <c r="AC25" s="126"/>
      <c r="AD25" s="125"/>
      <c r="AE25" s="125"/>
      <c r="AF25" s="125"/>
      <c r="AG25" s="125"/>
      <c r="AH25" s="126"/>
      <c r="AI25" s="125"/>
      <c r="AJ25" s="125"/>
      <c r="AK25" s="125"/>
      <c r="AL25" s="125"/>
      <c r="AM25" s="126"/>
      <c r="AN25" s="125"/>
      <c r="AO25" s="125"/>
      <c r="AP25" s="125"/>
      <c r="AQ25" s="125"/>
      <c r="AR25" s="126"/>
      <c r="AS25" s="125"/>
      <c r="AT25" s="125"/>
      <c r="AU25" s="125"/>
      <c r="AV25" s="125"/>
      <c r="AW25" s="126"/>
      <c r="AX25" s="125"/>
      <c r="AY25" s="125"/>
      <c r="AZ25" s="125"/>
      <c r="BA25" s="125"/>
      <c r="BB25" s="126"/>
      <c r="BC25" s="125"/>
      <c r="BD25" s="125"/>
      <c r="BE25" s="125"/>
      <c r="BF25" s="125"/>
      <c r="BG25" s="126"/>
      <c r="BH25" s="125"/>
      <c r="BI25" s="125"/>
      <c r="BJ25" s="125"/>
      <c r="BK25" s="125"/>
      <c r="BL25" s="126"/>
      <c r="BM25" s="125"/>
      <c r="BN25" s="125"/>
      <c r="BO25" s="125"/>
      <c r="BP25" s="125"/>
      <c r="BQ25" s="126"/>
      <c r="BR25" s="125"/>
      <c r="BS25" s="125"/>
      <c r="BT25" s="125"/>
      <c r="BU25" s="127"/>
      <c r="BV25" s="127"/>
      <c r="BW25" s="127"/>
      <c r="BX25" s="127"/>
      <c r="BY25" s="125"/>
      <c r="BZ25" s="125"/>
      <c r="CA25" s="126"/>
      <c r="CB25" s="128"/>
      <c r="CC25" s="128"/>
      <c r="CD25" s="128"/>
      <c r="CE25" s="125"/>
      <c r="CF25" s="126"/>
      <c r="CG25" s="125"/>
      <c r="CH25" s="125"/>
      <c r="CI25" s="125"/>
      <c r="CJ25" s="125"/>
      <c r="CK25" s="126"/>
      <c r="CL25" s="125"/>
      <c r="CM25" s="125"/>
      <c r="CN25" s="125"/>
      <c r="CO25" s="125"/>
      <c r="CP25" s="126"/>
      <c r="CQ25" s="125"/>
      <c r="CR25" s="125"/>
      <c r="CS25" s="125"/>
      <c r="CT25" s="125"/>
      <c r="CU25" s="126"/>
      <c r="CW25" s="7">
        <f>IF(NOT(ISBLANK(Klassenliste!C28)),COUNTIF($E25:$DH25,CW$1),"")</f>
        <v>0</v>
      </c>
      <c r="CX25" s="130">
        <f>IF(NOT(ISBLANK(Klassenliste!C28)),COUNTIF($E25:$DH25,CX$1),"")</f>
        <v>0</v>
      </c>
      <c r="CY25" s="7">
        <f>IF(NOT(ISBLANK(Klassenliste!B28)),ABS(SUMIF($E25:$DH25,"&lt;"&amp;0,$E25:$DH25)),"")</f>
        <v>0</v>
      </c>
      <c r="CZ25" s="130">
        <f>IF(NOT(ISBLANK(Klassenliste!C28)),ABS(SUMIF($E25:$DH25,"&lt;"&amp;0,$E25:$DH25)),"")</f>
        <v>0</v>
      </c>
      <c r="DA25" s="7">
        <f>IF(NOT(ISBLANK(Klassenliste!C28)),COUNTIF($E25:$DH25,DA$1),"")</f>
        <v>0</v>
      </c>
      <c r="DB25" s="7">
        <f>IF(NOT(ISBLANK(Klassenliste!C28)),COUNTIF($E25:$DH25,DB$1),"")</f>
        <v>0</v>
      </c>
      <c r="DD25" s="110">
        <f t="shared" si="0"/>
        <v>0</v>
      </c>
      <c r="DE25"/>
    </row>
    <row r="26" spans="1:109" ht="12.75">
      <c r="A26" s="7">
        <f>IF(NOT(ISBLANK(Klassenliste!A29)),Klassenliste!A29,"")</f>
        <v>24</v>
      </c>
      <c r="B26" s="7">
        <f>IF(NOT(ISBLANK(Klassenliste!B29)),Klassenliste!B29,"")</f>
        <v>0</v>
      </c>
      <c r="C26" s="110">
        <f>IF(NOT(ISBLANK(Klassenliste!C29)),Klassenliste!C29,"")</f>
        <v>0</v>
      </c>
      <c r="D26" s="1">
        <f>IF(NOT(ISBLANK(Klassenliste!E29)),Klassenliste!E29,"")</f>
        <v>0</v>
      </c>
      <c r="E26" s="124"/>
      <c r="F26" s="125"/>
      <c r="G26" s="125"/>
      <c r="H26" s="125"/>
      <c r="I26" s="126"/>
      <c r="J26" s="125"/>
      <c r="K26" s="125"/>
      <c r="L26" s="125"/>
      <c r="M26" s="125"/>
      <c r="N26" s="126"/>
      <c r="O26" s="125"/>
      <c r="P26" s="125"/>
      <c r="Q26" s="125"/>
      <c r="R26" s="125"/>
      <c r="S26" s="126"/>
      <c r="T26" s="125"/>
      <c r="U26" s="125"/>
      <c r="V26" s="125"/>
      <c r="W26" s="125"/>
      <c r="X26" s="126"/>
      <c r="Y26" s="125"/>
      <c r="Z26" s="127"/>
      <c r="AA26" s="125"/>
      <c r="AB26" s="125"/>
      <c r="AC26" s="126"/>
      <c r="AD26" s="125"/>
      <c r="AE26" s="125"/>
      <c r="AF26" s="125"/>
      <c r="AG26" s="125"/>
      <c r="AH26" s="126"/>
      <c r="AI26" s="125"/>
      <c r="AJ26" s="125"/>
      <c r="AK26" s="125"/>
      <c r="AL26" s="125"/>
      <c r="AM26" s="126"/>
      <c r="AN26" s="125"/>
      <c r="AO26" s="125"/>
      <c r="AP26" s="125"/>
      <c r="AQ26" s="125"/>
      <c r="AR26" s="126"/>
      <c r="AS26" s="125"/>
      <c r="AT26" s="125"/>
      <c r="AU26" s="125"/>
      <c r="AV26" s="125"/>
      <c r="AW26" s="126"/>
      <c r="AX26" s="125"/>
      <c r="AY26" s="125"/>
      <c r="AZ26" s="125"/>
      <c r="BA26" s="125"/>
      <c r="BB26" s="126"/>
      <c r="BC26" s="125"/>
      <c r="BD26" s="125"/>
      <c r="BE26" s="125"/>
      <c r="BF26" s="125"/>
      <c r="BG26" s="126"/>
      <c r="BH26" s="125"/>
      <c r="BI26" s="125"/>
      <c r="BJ26" s="125"/>
      <c r="BK26" s="125"/>
      <c r="BL26" s="126"/>
      <c r="BM26" s="125"/>
      <c r="BN26" s="125"/>
      <c r="BO26" s="125"/>
      <c r="BP26" s="125"/>
      <c r="BQ26" s="126"/>
      <c r="BR26" s="125"/>
      <c r="BS26" s="125"/>
      <c r="BT26" s="125"/>
      <c r="BU26" s="127"/>
      <c r="BV26" s="127"/>
      <c r="BW26" s="127"/>
      <c r="BX26" s="127"/>
      <c r="BY26" s="125"/>
      <c r="BZ26" s="125"/>
      <c r="CA26" s="126"/>
      <c r="CB26" s="128"/>
      <c r="CC26" s="128"/>
      <c r="CD26" s="128"/>
      <c r="CE26" s="125"/>
      <c r="CF26" s="126"/>
      <c r="CG26" s="125"/>
      <c r="CH26" s="125"/>
      <c r="CI26" s="125"/>
      <c r="CJ26" s="125"/>
      <c r="CK26" s="126"/>
      <c r="CL26" s="125"/>
      <c r="CM26" s="125"/>
      <c r="CN26" s="125"/>
      <c r="CO26" s="125"/>
      <c r="CP26" s="126"/>
      <c r="CQ26" s="125"/>
      <c r="CR26" s="125"/>
      <c r="CS26" s="125"/>
      <c r="CT26" s="125"/>
      <c r="CU26" s="126"/>
      <c r="CW26" s="7">
        <f>IF(NOT(ISBLANK(Klassenliste!C29)),COUNTIF($E26:$DH26,CW$1),"")</f>
        <v>0</v>
      </c>
      <c r="CX26" s="130">
        <f>IF(NOT(ISBLANK(Klassenliste!C29)),COUNTIF($E26:$DH26,CX$1),"")</f>
        <v>0</v>
      </c>
      <c r="CY26" s="7">
        <f>IF(NOT(ISBLANK(Klassenliste!B29)),ABS(SUMIF($E26:$DH26,"&lt;"&amp;0,$E26:$DH26)),"")</f>
        <v>0</v>
      </c>
      <c r="CZ26" s="130">
        <f>IF(NOT(ISBLANK(Klassenliste!C29)),ABS(SUMIF($E26:$DH26,"&lt;"&amp;0,$E26:$DH26)),"")</f>
        <v>0</v>
      </c>
      <c r="DA26" s="7">
        <f>IF(NOT(ISBLANK(Klassenliste!C29)),COUNTIF($E26:$DH26,DA$1),"")</f>
        <v>0</v>
      </c>
      <c r="DB26" s="7">
        <f>IF(NOT(ISBLANK(Klassenliste!C29)),COUNTIF($E26:$DH26,DB$1),"")</f>
        <v>0</v>
      </c>
      <c r="DD26" s="110">
        <f t="shared" si="0"/>
        <v>0</v>
      </c>
      <c r="DE26"/>
    </row>
    <row r="27" spans="1:109" ht="12.75">
      <c r="A27" s="131">
        <f>IF(NOT(ISBLANK(Klassenliste!A30)),Klassenliste!A30,"")</f>
        <v>25</v>
      </c>
      <c r="B27" s="131">
        <f>IF(NOT(ISBLANK(Klassenliste!B30)),Klassenliste!B30,"")</f>
        <v>0</v>
      </c>
      <c r="C27" s="132">
        <f>IF(NOT(ISBLANK(Klassenliste!C30)),Klassenliste!C30,"")</f>
        <v>0</v>
      </c>
      <c r="D27" s="133">
        <f>IF(NOT(ISBLANK(Klassenliste!E30)),Klassenliste!E30,"")</f>
        <v>0</v>
      </c>
      <c r="E27" s="134"/>
      <c r="F27" s="135"/>
      <c r="G27" s="135"/>
      <c r="H27" s="135"/>
      <c r="I27" s="136"/>
      <c r="J27" s="135"/>
      <c r="K27" s="135"/>
      <c r="L27" s="135"/>
      <c r="M27" s="135"/>
      <c r="N27" s="136"/>
      <c r="O27" s="135"/>
      <c r="P27" s="135"/>
      <c r="Q27" s="135"/>
      <c r="R27" s="135"/>
      <c r="S27" s="136"/>
      <c r="T27" s="135"/>
      <c r="U27" s="135"/>
      <c r="V27" s="135"/>
      <c r="W27" s="135"/>
      <c r="X27" s="136"/>
      <c r="Y27" s="135"/>
      <c r="Z27" s="137"/>
      <c r="AA27" s="135"/>
      <c r="AB27" s="135"/>
      <c r="AC27" s="136"/>
      <c r="AD27" s="135"/>
      <c r="AE27" s="135"/>
      <c r="AF27" s="135"/>
      <c r="AG27" s="135"/>
      <c r="AH27" s="136"/>
      <c r="AI27" s="135"/>
      <c r="AJ27" s="135"/>
      <c r="AK27" s="135"/>
      <c r="AL27" s="135"/>
      <c r="AM27" s="136"/>
      <c r="AN27" s="135"/>
      <c r="AO27" s="135"/>
      <c r="AP27" s="135"/>
      <c r="AQ27" s="135"/>
      <c r="AR27" s="136"/>
      <c r="AS27" s="135"/>
      <c r="AT27" s="135"/>
      <c r="AU27" s="135"/>
      <c r="AV27" s="135"/>
      <c r="AW27" s="136"/>
      <c r="AX27" s="135"/>
      <c r="AY27" s="135"/>
      <c r="AZ27" s="135"/>
      <c r="BA27" s="135"/>
      <c r="BB27" s="136"/>
      <c r="BC27" s="135"/>
      <c r="BD27" s="135"/>
      <c r="BE27" s="135"/>
      <c r="BF27" s="135"/>
      <c r="BG27" s="136"/>
      <c r="BH27" s="135"/>
      <c r="BI27" s="135"/>
      <c r="BJ27" s="135"/>
      <c r="BK27" s="135"/>
      <c r="BL27" s="136"/>
      <c r="BM27" s="135"/>
      <c r="BN27" s="135"/>
      <c r="BO27" s="135"/>
      <c r="BP27" s="135"/>
      <c r="BQ27" s="136"/>
      <c r="BR27" s="135"/>
      <c r="BS27" s="135"/>
      <c r="BT27" s="135"/>
      <c r="BU27" s="137"/>
      <c r="BV27" s="137"/>
      <c r="BW27" s="137"/>
      <c r="BX27" s="137"/>
      <c r="BY27" s="135"/>
      <c r="BZ27" s="135"/>
      <c r="CA27" s="136"/>
      <c r="CB27" s="138"/>
      <c r="CC27" s="138"/>
      <c r="CD27" s="138"/>
      <c r="CE27" s="135"/>
      <c r="CF27" s="136"/>
      <c r="CG27" s="135"/>
      <c r="CH27" s="135"/>
      <c r="CI27" s="135"/>
      <c r="CJ27" s="135"/>
      <c r="CK27" s="136"/>
      <c r="CL27" s="135"/>
      <c r="CM27" s="135"/>
      <c r="CN27" s="135"/>
      <c r="CO27" s="135"/>
      <c r="CP27" s="136"/>
      <c r="CQ27" s="135"/>
      <c r="CR27" s="135"/>
      <c r="CS27" s="135"/>
      <c r="CT27" s="135"/>
      <c r="CU27" s="136"/>
      <c r="CV27" s="131"/>
      <c r="CW27" s="131">
        <f>IF(NOT(ISBLANK(Klassenliste!C30)),COUNTIF($E27:$DH27,CW$1),"")</f>
        <v>0</v>
      </c>
      <c r="CX27" s="139">
        <f>IF(NOT(ISBLANK(Klassenliste!C30)),COUNTIF($E27:$DH27,CX$1),"")</f>
        <v>0</v>
      </c>
      <c r="CY27" s="131">
        <f>IF(NOT(ISBLANK(Klassenliste!B30)),ABS(SUMIF($E27:$DH27,"&lt;"&amp;0,$E27:$DH27)),"")</f>
        <v>0</v>
      </c>
      <c r="CZ27" s="139">
        <f>IF(NOT(ISBLANK(Klassenliste!C30)),ABS(SUMIF($E27:$DH27,"&lt;"&amp;0,$E27:$DH27)),"")</f>
        <v>0</v>
      </c>
      <c r="DA27" s="131">
        <f>IF(NOT(ISBLANK(Klassenliste!C30)),COUNTIF($E27:$DH27,DA$1),"")</f>
        <v>0</v>
      </c>
      <c r="DB27" s="131">
        <f>IF(NOT(ISBLANK(Klassenliste!C30)),COUNTIF($E27:$DH27,DB$1),"")</f>
        <v>0</v>
      </c>
      <c r="DC27" s="131"/>
      <c r="DD27" s="132">
        <f t="shared" si="0"/>
        <v>0</v>
      </c>
      <c r="DE27"/>
    </row>
    <row r="28" spans="1:109" ht="12.75">
      <c r="A28" s="7">
        <f>IF(NOT(ISBLANK(Klassenliste!A31)),Klassenliste!A31,"")</f>
        <v>26</v>
      </c>
      <c r="B28" s="7">
        <f>IF(NOT(ISBLANK(Klassenliste!B31)),Klassenliste!B31,"")</f>
        <v>0</v>
      </c>
      <c r="C28" s="110">
        <f>IF(NOT(ISBLANK(Klassenliste!C31)),Klassenliste!C31,"")</f>
        <v>0</v>
      </c>
      <c r="D28" s="1">
        <f>IF(NOT(ISBLANK(Klassenliste!E31)),Klassenliste!E31,"")</f>
        <v>0</v>
      </c>
      <c r="E28" s="124"/>
      <c r="F28" s="125"/>
      <c r="G28" s="125"/>
      <c r="H28" s="125"/>
      <c r="I28" s="126"/>
      <c r="J28" s="125"/>
      <c r="K28" s="125"/>
      <c r="L28" s="125"/>
      <c r="M28" s="125"/>
      <c r="N28" s="126"/>
      <c r="O28" s="125"/>
      <c r="P28" s="125"/>
      <c r="Q28" s="125"/>
      <c r="R28" s="125"/>
      <c r="S28" s="126"/>
      <c r="T28" s="125"/>
      <c r="U28" s="125"/>
      <c r="V28" s="125"/>
      <c r="W28" s="125"/>
      <c r="X28" s="126"/>
      <c r="Y28" s="125"/>
      <c r="Z28" s="127"/>
      <c r="AA28" s="125"/>
      <c r="AB28" s="125"/>
      <c r="AC28" s="126"/>
      <c r="AD28" s="125"/>
      <c r="AE28" s="125"/>
      <c r="AF28" s="125"/>
      <c r="AG28" s="125"/>
      <c r="AH28" s="126"/>
      <c r="AI28" s="125"/>
      <c r="AJ28" s="125"/>
      <c r="AK28" s="125"/>
      <c r="AL28" s="125"/>
      <c r="AM28" s="126"/>
      <c r="AN28" s="125"/>
      <c r="AO28" s="125"/>
      <c r="AP28" s="125"/>
      <c r="AQ28" s="125"/>
      <c r="AR28" s="126"/>
      <c r="AS28" s="125"/>
      <c r="AT28" s="125"/>
      <c r="AU28" s="125"/>
      <c r="AV28" s="125"/>
      <c r="AW28" s="126"/>
      <c r="AX28" s="125"/>
      <c r="AY28" s="125"/>
      <c r="AZ28" s="125"/>
      <c r="BA28" s="125"/>
      <c r="BB28" s="126"/>
      <c r="BC28" s="125"/>
      <c r="BD28" s="125"/>
      <c r="BE28" s="125"/>
      <c r="BF28" s="125"/>
      <c r="BG28" s="126"/>
      <c r="BH28" s="125"/>
      <c r="BI28" s="125"/>
      <c r="BJ28" s="125"/>
      <c r="BK28" s="125"/>
      <c r="BL28" s="126"/>
      <c r="BM28" s="125"/>
      <c r="BN28" s="125"/>
      <c r="BO28" s="125"/>
      <c r="BP28" s="125"/>
      <c r="BQ28" s="126"/>
      <c r="BR28" s="125"/>
      <c r="BS28" s="125"/>
      <c r="BT28" s="125"/>
      <c r="BU28" s="127"/>
      <c r="BV28" s="127"/>
      <c r="BW28" s="127"/>
      <c r="BX28" s="127"/>
      <c r="BY28" s="125"/>
      <c r="BZ28" s="125"/>
      <c r="CA28" s="126"/>
      <c r="CB28" s="128"/>
      <c r="CC28" s="128"/>
      <c r="CD28" s="128"/>
      <c r="CE28" s="125"/>
      <c r="CF28" s="126"/>
      <c r="CG28" s="125"/>
      <c r="CH28" s="125"/>
      <c r="CI28" s="125"/>
      <c r="CJ28" s="125"/>
      <c r="CK28" s="126"/>
      <c r="CL28" s="125"/>
      <c r="CM28" s="125"/>
      <c r="CN28" s="125"/>
      <c r="CO28" s="125"/>
      <c r="CP28" s="126"/>
      <c r="CQ28" s="125"/>
      <c r="CR28" s="125"/>
      <c r="CS28" s="125"/>
      <c r="CT28" s="125"/>
      <c r="CU28" s="126"/>
      <c r="CW28" s="7">
        <f>IF(NOT(ISBLANK(Klassenliste!C31)),COUNTIF($E28:$DH28,CW$1),"")</f>
        <v>0</v>
      </c>
      <c r="CX28" s="130">
        <f>IF(NOT(ISBLANK(Klassenliste!C31)),COUNTIF($E28:$DH28,CX$1),"")</f>
        <v>0</v>
      </c>
      <c r="CY28" s="7">
        <f>IF(NOT(ISBLANK(Klassenliste!B31)),ABS(SUMIF($E28:$DH28,"&lt;"&amp;0,$E28:$DH28)),"")</f>
        <v>0</v>
      </c>
      <c r="CZ28" s="130">
        <f>IF(NOT(ISBLANK(Klassenliste!C31)),ABS(SUMIF($E28:$DH28,"&lt;"&amp;0,$E28:$DH28)),"")</f>
        <v>0</v>
      </c>
      <c r="DA28" s="7">
        <f>IF(NOT(ISBLANK(Klassenliste!C31)),COUNTIF($E28:$DH28,DA$1),"")</f>
        <v>0</v>
      </c>
      <c r="DB28" s="7">
        <f>IF(NOT(ISBLANK(Klassenliste!C31)),COUNTIF($E28:$DH28,DB$1),"")</f>
        <v>0</v>
      </c>
      <c r="DD28" s="110">
        <f t="shared" si="0"/>
        <v>0</v>
      </c>
      <c r="DE28"/>
    </row>
    <row r="29" spans="1:109" ht="12.75">
      <c r="A29" s="7">
        <f>IF(NOT(ISBLANK(Klassenliste!A32)),Klassenliste!A32,"")</f>
        <v>27</v>
      </c>
      <c r="B29" s="7">
        <f>IF(NOT(ISBLANK(Klassenliste!B32)),Klassenliste!B32,"")</f>
        <v>0</v>
      </c>
      <c r="C29" s="110">
        <f>IF(NOT(ISBLANK(Klassenliste!C32)),Klassenliste!C32,"")</f>
        <v>0</v>
      </c>
      <c r="D29" s="1">
        <f>IF(NOT(ISBLANK(Klassenliste!E32)),Klassenliste!E32,"")</f>
        <v>0</v>
      </c>
      <c r="E29" s="124"/>
      <c r="F29" s="125"/>
      <c r="G29" s="125"/>
      <c r="H29" s="125"/>
      <c r="I29" s="126"/>
      <c r="J29" s="125"/>
      <c r="K29" s="125"/>
      <c r="L29" s="125"/>
      <c r="M29" s="125"/>
      <c r="N29" s="126"/>
      <c r="O29" s="125"/>
      <c r="P29" s="125"/>
      <c r="Q29" s="125"/>
      <c r="R29" s="125"/>
      <c r="S29" s="126"/>
      <c r="T29" s="125"/>
      <c r="U29" s="125"/>
      <c r="V29" s="125"/>
      <c r="W29" s="125"/>
      <c r="X29" s="126"/>
      <c r="Y29" s="125"/>
      <c r="Z29" s="127"/>
      <c r="AA29" s="125"/>
      <c r="AB29" s="125"/>
      <c r="AC29" s="126"/>
      <c r="AD29" s="125"/>
      <c r="AE29" s="125"/>
      <c r="AF29" s="125"/>
      <c r="AG29" s="125"/>
      <c r="AH29" s="126"/>
      <c r="AI29" s="125"/>
      <c r="AJ29" s="125"/>
      <c r="AK29" s="125"/>
      <c r="AL29" s="125"/>
      <c r="AM29" s="126"/>
      <c r="AN29" s="125"/>
      <c r="AO29" s="125"/>
      <c r="AP29" s="125"/>
      <c r="AQ29" s="125"/>
      <c r="AR29" s="126"/>
      <c r="AS29" s="125"/>
      <c r="AT29" s="125"/>
      <c r="AU29" s="125"/>
      <c r="AV29" s="125"/>
      <c r="AW29" s="126"/>
      <c r="AX29" s="125"/>
      <c r="AY29" s="125"/>
      <c r="AZ29" s="125"/>
      <c r="BA29" s="125"/>
      <c r="BB29" s="126"/>
      <c r="BC29" s="125"/>
      <c r="BD29" s="125"/>
      <c r="BE29" s="125"/>
      <c r="BF29" s="125"/>
      <c r="BG29" s="126"/>
      <c r="BH29" s="125"/>
      <c r="BI29" s="125"/>
      <c r="BJ29" s="125"/>
      <c r="BK29" s="125"/>
      <c r="BL29" s="126"/>
      <c r="BM29" s="125"/>
      <c r="BN29" s="125"/>
      <c r="BO29" s="125"/>
      <c r="BP29" s="125"/>
      <c r="BQ29" s="126"/>
      <c r="BR29" s="125"/>
      <c r="BS29" s="125"/>
      <c r="BT29" s="125"/>
      <c r="BU29" s="127"/>
      <c r="BV29" s="127"/>
      <c r="BW29" s="127"/>
      <c r="BX29" s="127"/>
      <c r="BY29" s="125"/>
      <c r="BZ29" s="125"/>
      <c r="CA29" s="126"/>
      <c r="CB29" s="128"/>
      <c r="CC29" s="128"/>
      <c r="CD29" s="128"/>
      <c r="CE29" s="125"/>
      <c r="CF29" s="126"/>
      <c r="CG29" s="125"/>
      <c r="CH29" s="125"/>
      <c r="CI29" s="125"/>
      <c r="CJ29" s="125"/>
      <c r="CK29" s="126"/>
      <c r="CL29" s="125"/>
      <c r="CM29" s="125"/>
      <c r="CN29" s="125"/>
      <c r="CO29" s="125"/>
      <c r="CP29" s="126"/>
      <c r="CQ29" s="125"/>
      <c r="CR29" s="125"/>
      <c r="CS29" s="125"/>
      <c r="CT29" s="125"/>
      <c r="CU29" s="126"/>
      <c r="CW29" s="7">
        <f>IF(NOT(ISBLANK(Klassenliste!C32)),COUNTIF($E29:$DH29,CW$1),"")</f>
        <v>0</v>
      </c>
      <c r="CX29" s="130">
        <f>IF(NOT(ISBLANK(Klassenliste!C32)),COUNTIF($E29:$DH29,CX$1),"")</f>
        <v>0</v>
      </c>
      <c r="CY29" s="7">
        <f>IF(NOT(ISBLANK(Klassenliste!B32)),ABS(SUMIF($E29:$DH29,"&lt;"&amp;0,$E29:$DH29)),"")</f>
        <v>0</v>
      </c>
      <c r="CZ29" s="130">
        <f>IF(NOT(ISBLANK(Klassenliste!C32)),ABS(SUMIF($E29:$DH29,"&lt;"&amp;0,$E29:$DH29)),"")</f>
        <v>0</v>
      </c>
      <c r="DA29" s="7">
        <f>IF(NOT(ISBLANK(Klassenliste!C32)),COUNTIF($E29:$DH29,DA$1),"")</f>
        <v>0</v>
      </c>
      <c r="DB29" s="7">
        <f>IF(NOT(ISBLANK(Klassenliste!C32)),COUNTIF($E29:$DH29,DB$1),"")</f>
        <v>0</v>
      </c>
      <c r="DD29" s="110">
        <f t="shared" si="0"/>
        <v>0</v>
      </c>
      <c r="DE29"/>
    </row>
    <row r="30" spans="1:109" ht="12.75">
      <c r="A30" s="7">
        <f>IF(NOT(ISBLANK(Klassenliste!A33)),Klassenliste!A33,"")</f>
        <v>28</v>
      </c>
      <c r="B30" s="7">
        <f>IF(NOT(ISBLANK(Klassenliste!B33)),Klassenliste!B33,"")</f>
        <v>0</v>
      </c>
      <c r="C30" s="110">
        <f>IF(NOT(ISBLANK(Klassenliste!C33)),Klassenliste!C33,"")</f>
        <v>0</v>
      </c>
      <c r="D30" s="1">
        <f>IF(NOT(ISBLANK(Klassenliste!E33)),Klassenliste!E33,"")</f>
        <v>0</v>
      </c>
      <c r="E30" s="124"/>
      <c r="F30" s="125"/>
      <c r="G30" s="125"/>
      <c r="H30" s="125"/>
      <c r="I30" s="126"/>
      <c r="J30" s="125"/>
      <c r="K30" s="125"/>
      <c r="L30" s="125"/>
      <c r="M30" s="125"/>
      <c r="N30" s="126"/>
      <c r="O30" s="125"/>
      <c r="P30" s="125"/>
      <c r="Q30" s="125"/>
      <c r="R30" s="125"/>
      <c r="S30" s="126"/>
      <c r="T30" s="125"/>
      <c r="U30" s="125"/>
      <c r="V30" s="125"/>
      <c r="W30" s="125"/>
      <c r="X30" s="126"/>
      <c r="Y30" s="125"/>
      <c r="Z30" s="127"/>
      <c r="AA30" s="125"/>
      <c r="AB30" s="125"/>
      <c r="AC30" s="126"/>
      <c r="AD30" s="125"/>
      <c r="AE30" s="125"/>
      <c r="AF30" s="125"/>
      <c r="AG30" s="125"/>
      <c r="AH30" s="126"/>
      <c r="AI30" s="125"/>
      <c r="AJ30" s="125"/>
      <c r="AK30" s="125"/>
      <c r="AL30" s="125"/>
      <c r="AM30" s="126"/>
      <c r="AN30" s="125"/>
      <c r="AO30" s="125"/>
      <c r="AP30" s="125"/>
      <c r="AQ30" s="125"/>
      <c r="AR30" s="126"/>
      <c r="AS30" s="125"/>
      <c r="AT30" s="125"/>
      <c r="AU30" s="125"/>
      <c r="AV30" s="125"/>
      <c r="AW30" s="126"/>
      <c r="AX30" s="125"/>
      <c r="AY30" s="125"/>
      <c r="AZ30" s="125"/>
      <c r="BA30" s="125"/>
      <c r="BB30" s="126"/>
      <c r="BC30" s="125"/>
      <c r="BD30" s="125"/>
      <c r="BE30" s="125"/>
      <c r="BF30" s="125"/>
      <c r="BG30" s="126"/>
      <c r="BH30" s="125"/>
      <c r="BI30" s="125"/>
      <c r="BJ30" s="125"/>
      <c r="BK30" s="125"/>
      <c r="BL30" s="126"/>
      <c r="BM30" s="125"/>
      <c r="BN30" s="125"/>
      <c r="BO30" s="125"/>
      <c r="BP30" s="125"/>
      <c r="BQ30" s="126"/>
      <c r="BR30" s="125"/>
      <c r="BS30" s="125"/>
      <c r="BT30" s="125"/>
      <c r="BU30" s="127"/>
      <c r="BV30" s="127"/>
      <c r="BW30" s="127"/>
      <c r="BX30" s="127"/>
      <c r="BY30" s="125"/>
      <c r="BZ30" s="125"/>
      <c r="CA30" s="126"/>
      <c r="CB30" s="128"/>
      <c r="CC30" s="128"/>
      <c r="CD30" s="128"/>
      <c r="CE30" s="125"/>
      <c r="CF30" s="126"/>
      <c r="CG30" s="125"/>
      <c r="CH30" s="125"/>
      <c r="CI30" s="125"/>
      <c r="CJ30" s="125"/>
      <c r="CK30" s="126"/>
      <c r="CL30" s="125"/>
      <c r="CM30" s="125"/>
      <c r="CN30" s="125"/>
      <c r="CO30" s="125"/>
      <c r="CP30" s="126"/>
      <c r="CQ30" s="125"/>
      <c r="CR30" s="125"/>
      <c r="CS30" s="125"/>
      <c r="CT30" s="125"/>
      <c r="CU30" s="126"/>
      <c r="CW30" s="7">
        <f>IF(NOT(ISBLANK(Klassenliste!C33)),COUNTIF($E30:$DH30,CW$1),"")</f>
        <v>0</v>
      </c>
      <c r="CX30" s="130">
        <f>IF(NOT(ISBLANK(Klassenliste!C33)),COUNTIF($E30:$DH30,CX$1),"")</f>
        <v>0</v>
      </c>
      <c r="CY30" s="7">
        <f>IF(NOT(ISBLANK(Klassenliste!B33)),ABS(SUMIF($E30:$DH30,"&lt;"&amp;0,$E30:$DH30)),"")</f>
        <v>0</v>
      </c>
      <c r="CZ30" s="130">
        <f>IF(NOT(ISBLANK(Klassenliste!C33)),ABS(SUMIF($E30:$DH30,"&lt;"&amp;0,$E30:$DH30)),"")</f>
        <v>0</v>
      </c>
      <c r="DA30" s="7">
        <f>IF(NOT(ISBLANK(Klassenliste!C33)),COUNTIF($E30:$DH30,DA$1),"")</f>
        <v>0</v>
      </c>
      <c r="DB30" s="7">
        <f>IF(NOT(ISBLANK(Klassenliste!C33)),COUNTIF($E30:$DH30,DB$1),"")</f>
        <v>0</v>
      </c>
      <c r="DD30" s="110">
        <f t="shared" si="0"/>
        <v>0</v>
      </c>
      <c r="DE30"/>
    </row>
    <row r="31" spans="1:109" ht="12.75">
      <c r="A31" s="7">
        <f>IF(NOT(ISBLANK(Klassenliste!A34)),Klassenliste!A34,"")</f>
        <v>29</v>
      </c>
      <c r="B31" s="7">
        <f>IF(NOT(ISBLANK(Klassenliste!B34)),Klassenliste!B34,"")</f>
        <v>0</v>
      </c>
      <c r="C31" s="110">
        <f>IF(NOT(ISBLANK(Klassenliste!C34)),Klassenliste!C34,"")</f>
        <v>0</v>
      </c>
      <c r="D31" s="1">
        <f>IF(NOT(ISBLANK(Klassenliste!E34)),Klassenliste!E34,"")</f>
        <v>0</v>
      </c>
      <c r="E31" s="124"/>
      <c r="F31" s="125"/>
      <c r="G31" s="125"/>
      <c r="H31" s="125"/>
      <c r="I31" s="126"/>
      <c r="J31" s="125"/>
      <c r="K31" s="125"/>
      <c r="L31" s="125"/>
      <c r="M31" s="125"/>
      <c r="N31" s="126"/>
      <c r="O31" s="125"/>
      <c r="P31" s="125"/>
      <c r="Q31" s="125"/>
      <c r="R31" s="125"/>
      <c r="S31" s="126"/>
      <c r="T31" s="125"/>
      <c r="U31" s="125"/>
      <c r="V31" s="125"/>
      <c r="W31" s="125"/>
      <c r="X31" s="126"/>
      <c r="Y31" s="125"/>
      <c r="Z31" s="127"/>
      <c r="AA31" s="125"/>
      <c r="AB31" s="125"/>
      <c r="AC31" s="126"/>
      <c r="AD31" s="125"/>
      <c r="AE31" s="125"/>
      <c r="AF31" s="125"/>
      <c r="AG31" s="125"/>
      <c r="AH31" s="126"/>
      <c r="AI31" s="125"/>
      <c r="AJ31" s="125"/>
      <c r="AK31" s="125"/>
      <c r="AL31" s="125"/>
      <c r="AM31" s="126"/>
      <c r="AN31" s="125"/>
      <c r="AO31" s="125"/>
      <c r="AP31" s="125"/>
      <c r="AQ31" s="125"/>
      <c r="AR31" s="126"/>
      <c r="AS31" s="125"/>
      <c r="AT31" s="125"/>
      <c r="AU31" s="125"/>
      <c r="AV31" s="125"/>
      <c r="AW31" s="126"/>
      <c r="AX31" s="125"/>
      <c r="AY31" s="125"/>
      <c r="AZ31" s="125"/>
      <c r="BA31" s="125"/>
      <c r="BB31" s="126"/>
      <c r="BC31" s="125"/>
      <c r="BD31" s="125"/>
      <c r="BE31" s="125"/>
      <c r="BF31" s="125"/>
      <c r="BG31" s="126"/>
      <c r="BH31" s="125"/>
      <c r="BI31" s="125"/>
      <c r="BJ31" s="125"/>
      <c r="BK31" s="125"/>
      <c r="BL31" s="126"/>
      <c r="BM31" s="125"/>
      <c r="BN31" s="125"/>
      <c r="BO31" s="125"/>
      <c r="BP31" s="125"/>
      <c r="BQ31" s="126"/>
      <c r="BR31" s="125"/>
      <c r="BS31" s="125"/>
      <c r="BT31" s="125"/>
      <c r="BU31" s="127"/>
      <c r="BV31" s="127"/>
      <c r="BW31" s="127"/>
      <c r="BX31" s="127"/>
      <c r="BY31" s="125"/>
      <c r="BZ31" s="125"/>
      <c r="CA31" s="126"/>
      <c r="CB31" s="128"/>
      <c r="CC31" s="128"/>
      <c r="CD31" s="128"/>
      <c r="CE31" s="125"/>
      <c r="CF31" s="126"/>
      <c r="CG31" s="125"/>
      <c r="CH31" s="125"/>
      <c r="CI31" s="125"/>
      <c r="CJ31" s="125"/>
      <c r="CK31" s="126"/>
      <c r="CL31" s="125"/>
      <c r="CM31" s="125"/>
      <c r="CN31" s="125"/>
      <c r="CO31" s="125"/>
      <c r="CP31" s="126"/>
      <c r="CQ31" s="125"/>
      <c r="CR31" s="125"/>
      <c r="CS31" s="125"/>
      <c r="CT31" s="125"/>
      <c r="CU31" s="126"/>
      <c r="CW31" s="7">
        <f>IF(NOT(ISBLANK(Klassenliste!C34)),COUNTIF($E31:$DH31,CW$1),"")</f>
        <v>0</v>
      </c>
      <c r="CX31" s="130">
        <f>IF(NOT(ISBLANK(Klassenliste!C34)),COUNTIF($E31:$DH31,CX$1),"")</f>
        <v>0</v>
      </c>
      <c r="CY31" s="7">
        <f>IF(NOT(ISBLANK(Klassenliste!B34)),ABS(SUMIF($E31:$DH31,"&lt;"&amp;0,$E31:$DH31)),"")</f>
        <v>0</v>
      </c>
      <c r="CZ31" s="130">
        <f>IF(NOT(ISBLANK(Klassenliste!C34)),ABS(SUMIF($E31:$DH31,"&lt;"&amp;0,$E31:$DH31)),"")</f>
        <v>0</v>
      </c>
      <c r="DA31" s="7">
        <f>IF(NOT(ISBLANK(Klassenliste!C34)),COUNTIF($E31:$DH31,DA$1),"")</f>
        <v>0</v>
      </c>
      <c r="DB31" s="7">
        <f>IF(NOT(ISBLANK(Klassenliste!C34)),COUNTIF($E31:$DH31,DB$1),"")</f>
        <v>0</v>
      </c>
      <c r="DD31" s="110">
        <f t="shared" si="0"/>
        <v>0</v>
      </c>
      <c r="DE31"/>
    </row>
    <row r="32" spans="1:109" ht="12.75">
      <c r="A32" s="131">
        <f>IF(NOT(ISBLANK(Klassenliste!A35)),Klassenliste!A35,"")</f>
        <v>30</v>
      </c>
      <c r="B32" s="131">
        <f>IF(NOT(ISBLANK(Klassenliste!B35)),Klassenliste!B35,"")</f>
        <v>0</v>
      </c>
      <c r="C32" s="132">
        <f>IF(NOT(ISBLANK(Klassenliste!C35)),Klassenliste!C35,"")</f>
        <v>0</v>
      </c>
      <c r="D32" s="133">
        <f>IF(NOT(ISBLANK(Klassenliste!E35)),Klassenliste!E35,"")</f>
        <v>0</v>
      </c>
      <c r="E32" s="134"/>
      <c r="F32" s="135"/>
      <c r="G32" s="135"/>
      <c r="H32" s="135"/>
      <c r="I32" s="136"/>
      <c r="J32" s="135"/>
      <c r="K32" s="135"/>
      <c r="L32" s="135"/>
      <c r="M32" s="135"/>
      <c r="N32" s="136"/>
      <c r="O32" s="135"/>
      <c r="P32" s="135"/>
      <c r="Q32" s="135"/>
      <c r="R32" s="135"/>
      <c r="S32" s="136"/>
      <c r="T32" s="135"/>
      <c r="U32" s="135"/>
      <c r="V32" s="135"/>
      <c r="W32" s="135"/>
      <c r="X32" s="136"/>
      <c r="Y32" s="135"/>
      <c r="Z32" s="137"/>
      <c r="AA32" s="135"/>
      <c r="AB32" s="135"/>
      <c r="AC32" s="136"/>
      <c r="AD32" s="135"/>
      <c r="AE32" s="135"/>
      <c r="AF32" s="135"/>
      <c r="AG32" s="135"/>
      <c r="AH32" s="136"/>
      <c r="AI32" s="135"/>
      <c r="AJ32" s="135"/>
      <c r="AK32" s="135"/>
      <c r="AL32" s="135"/>
      <c r="AM32" s="136"/>
      <c r="AN32" s="135"/>
      <c r="AO32" s="135"/>
      <c r="AP32" s="135"/>
      <c r="AQ32" s="135"/>
      <c r="AR32" s="136"/>
      <c r="AS32" s="135"/>
      <c r="AT32" s="135"/>
      <c r="AU32" s="135"/>
      <c r="AV32" s="135"/>
      <c r="AW32" s="136"/>
      <c r="AX32" s="135"/>
      <c r="AY32" s="135"/>
      <c r="AZ32" s="135"/>
      <c r="BA32" s="135"/>
      <c r="BB32" s="136"/>
      <c r="BC32" s="135"/>
      <c r="BD32" s="135"/>
      <c r="BE32" s="135"/>
      <c r="BF32" s="135"/>
      <c r="BG32" s="136"/>
      <c r="BH32" s="135"/>
      <c r="BI32" s="135"/>
      <c r="BJ32" s="135"/>
      <c r="BK32" s="135"/>
      <c r="BL32" s="136"/>
      <c r="BM32" s="135"/>
      <c r="BN32" s="135"/>
      <c r="BO32" s="135"/>
      <c r="BP32" s="135"/>
      <c r="BQ32" s="136"/>
      <c r="BR32" s="135"/>
      <c r="BS32" s="135"/>
      <c r="BT32" s="135"/>
      <c r="BU32" s="137"/>
      <c r="BV32" s="137"/>
      <c r="BW32" s="137"/>
      <c r="BX32" s="137"/>
      <c r="BY32" s="135"/>
      <c r="BZ32" s="135"/>
      <c r="CA32" s="136"/>
      <c r="CB32" s="138"/>
      <c r="CC32" s="138"/>
      <c r="CD32" s="138"/>
      <c r="CE32" s="135"/>
      <c r="CF32" s="136"/>
      <c r="CG32" s="135"/>
      <c r="CH32" s="135"/>
      <c r="CI32" s="135"/>
      <c r="CJ32" s="135"/>
      <c r="CK32" s="136"/>
      <c r="CL32" s="135"/>
      <c r="CM32" s="135"/>
      <c r="CN32" s="135"/>
      <c r="CO32" s="135"/>
      <c r="CP32" s="136"/>
      <c r="CQ32" s="135"/>
      <c r="CR32" s="135"/>
      <c r="CS32" s="135"/>
      <c r="CT32" s="135"/>
      <c r="CU32" s="136"/>
      <c r="CV32" s="131"/>
      <c r="CW32" s="131">
        <f>IF(NOT(ISBLANK(Klassenliste!C35)),COUNTIF($E32:$DH32,CW$1),"")</f>
        <v>0</v>
      </c>
      <c r="CX32" s="139">
        <f>IF(NOT(ISBLANK(Klassenliste!C35)),COUNTIF($E32:$DH32,CX$1),"")</f>
        <v>0</v>
      </c>
      <c r="CY32" s="131">
        <f>IF(NOT(ISBLANK(Klassenliste!B35)),ABS(SUMIF($E32:$DH32,"&lt;"&amp;0,$E32:$DH32)),"")</f>
        <v>0</v>
      </c>
      <c r="CZ32" s="139">
        <f>IF(NOT(ISBLANK(Klassenliste!C35)),ABS(SUMIF($E32:$DH32,"&lt;"&amp;0,$E32:$DH32)),"")</f>
        <v>0</v>
      </c>
      <c r="DA32" s="131">
        <f>IF(NOT(ISBLANK(Klassenliste!C35)),COUNTIF($E32:$DH32,DA$1),"")</f>
        <v>0</v>
      </c>
      <c r="DB32" s="131">
        <f>IF(NOT(ISBLANK(Klassenliste!C35)),COUNTIF($E32:$DH32,DB$1),"")</f>
        <v>0</v>
      </c>
      <c r="DC32" s="131"/>
      <c r="DD32" s="132">
        <f t="shared" si="0"/>
        <v>0</v>
      </c>
      <c r="DE32"/>
    </row>
    <row r="33" spans="1:109" ht="12.75">
      <c r="A33" s="7">
        <f>IF(NOT(ISBLANK(Klassenliste!A36)),Klassenliste!A36,"")</f>
        <v>31</v>
      </c>
      <c r="B33" s="7">
        <f>IF(NOT(ISBLANK(Klassenliste!B36)),Klassenliste!B36,"")</f>
        <v>0</v>
      </c>
      <c r="C33" s="110">
        <f>IF(NOT(ISBLANK(Klassenliste!C36)),Klassenliste!C36,"")</f>
        <v>0</v>
      </c>
      <c r="D33" s="1">
        <f>IF(NOT(ISBLANK(Klassenliste!E36)),Klassenliste!E36,"")</f>
        <v>0</v>
      </c>
      <c r="E33" s="124"/>
      <c r="F33" s="125"/>
      <c r="G33" s="125"/>
      <c r="H33" s="125"/>
      <c r="I33" s="126"/>
      <c r="J33" s="125"/>
      <c r="K33" s="125"/>
      <c r="L33" s="125"/>
      <c r="M33" s="125"/>
      <c r="N33" s="126"/>
      <c r="O33" s="125"/>
      <c r="P33" s="125"/>
      <c r="Q33" s="125"/>
      <c r="R33" s="125"/>
      <c r="S33" s="126"/>
      <c r="T33" s="125"/>
      <c r="U33" s="125"/>
      <c r="V33" s="125"/>
      <c r="W33" s="125"/>
      <c r="X33" s="126"/>
      <c r="Y33" s="125"/>
      <c r="Z33" s="127"/>
      <c r="AA33" s="125"/>
      <c r="AB33" s="125"/>
      <c r="AC33" s="126"/>
      <c r="AD33" s="125"/>
      <c r="AE33" s="125"/>
      <c r="AF33" s="125"/>
      <c r="AG33" s="125"/>
      <c r="AH33" s="126"/>
      <c r="AI33" s="125"/>
      <c r="AJ33" s="125"/>
      <c r="AK33" s="125"/>
      <c r="AL33" s="125"/>
      <c r="AM33" s="126"/>
      <c r="AN33" s="125"/>
      <c r="AO33" s="125"/>
      <c r="AP33" s="125"/>
      <c r="AQ33" s="125"/>
      <c r="AR33" s="126"/>
      <c r="AS33" s="125"/>
      <c r="AT33" s="125"/>
      <c r="AU33" s="125"/>
      <c r="AV33" s="125"/>
      <c r="AW33" s="126"/>
      <c r="AX33" s="125"/>
      <c r="AY33" s="125"/>
      <c r="AZ33" s="125"/>
      <c r="BA33" s="125"/>
      <c r="BB33" s="126"/>
      <c r="BC33" s="125"/>
      <c r="BD33" s="125"/>
      <c r="BE33" s="125"/>
      <c r="BF33" s="125"/>
      <c r="BG33" s="126"/>
      <c r="BH33" s="125"/>
      <c r="BI33" s="125"/>
      <c r="BJ33" s="125"/>
      <c r="BK33" s="125"/>
      <c r="BL33" s="126"/>
      <c r="BM33" s="125"/>
      <c r="BN33" s="125"/>
      <c r="BO33" s="125"/>
      <c r="BP33" s="125"/>
      <c r="BQ33" s="126"/>
      <c r="BR33" s="125"/>
      <c r="BS33" s="125"/>
      <c r="BT33" s="125"/>
      <c r="BU33" s="127"/>
      <c r="BV33" s="127"/>
      <c r="BW33" s="127"/>
      <c r="BX33" s="127"/>
      <c r="BY33" s="125"/>
      <c r="BZ33" s="125"/>
      <c r="CA33" s="126"/>
      <c r="CB33" s="128"/>
      <c r="CC33" s="128"/>
      <c r="CD33" s="128"/>
      <c r="CE33" s="125"/>
      <c r="CF33" s="126"/>
      <c r="CG33" s="125"/>
      <c r="CH33" s="125"/>
      <c r="CI33" s="125"/>
      <c r="CJ33" s="125"/>
      <c r="CK33" s="126"/>
      <c r="CL33" s="125"/>
      <c r="CM33" s="125"/>
      <c r="CN33" s="125"/>
      <c r="CO33" s="125"/>
      <c r="CP33" s="126"/>
      <c r="CQ33" s="125"/>
      <c r="CR33" s="125"/>
      <c r="CS33" s="125"/>
      <c r="CT33" s="125"/>
      <c r="CU33" s="126"/>
      <c r="CW33" s="7">
        <f>IF(NOT(ISBLANK(Klassenliste!C36)),COUNTIF($E33:$DH33,CW$1),"")</f>
        <v>0</v>
      </c>
      <c r="CX33" s="130">
        <f>IF(NOT(ISBLANK(Klassenliste!C36)),COUNTIF($E33:$DH33,CX$1),"")</f>
        <v>0</v>
      </c>
      <c r="CY33" s="7">
        <f>IF(NOT(ISBLANK(Klassenliste!B36)),ABS(SUMIF($E33:$DH33,"&lt;"&amp;0,$E33:$DH33)),"")</f>
        <v>0</v>
      </c>
      <c r="CZ33" s="130">
        <f>IF(NOT(ISBLANK(Klassenliste!C36)),ABS(SUMIF($E33:$DH33,"&lt;"&amp;0,$E33:$DH33)),"")</f>
        <v>0</v>
      </c>
      <c r="DA33" s="7">
        <f>IF(NOT(ISBLANK(Klassenliste!C36)),COUNTIF($E33:$DH33,DA$1),"")</f>
        <v>0</v>
      </c>
      <c r="DB33" s="7">
        <f>IF(NOT(ISBLANK(Klassenliste!C36)),COUNTIF($E33:$DH33,DB$1),"")</f>
        <v>0</v>
      </c>
      <c r="DD33" s="110">
        <f t="shared" si="0"/>
        <v>0</v>
      </c>
      <c r="DE33"/>
    </row>
    <row r="34" spans="1:109" ht="12.75">
      <c r="A34" s="7">
        <f>IF(NOT(ISBLANK(Klassenliste!A37)),Klassenliste!A37,"")</f>
        <v>32</v>
      </c>
      <c r="B34" s="7">
        <f>IF(NOT(ISBLANK(Klassenliste!B37)),Klassenliste!B37,"")</f>
        <v>0</v>
      </c>
      <c r="C34" s="110">
        <f>IF(NOT(ISBLANK(Klassenliste!C37)),Klassenliste!C37,"")</f>
        <v>0</v>
      </c>
      <c r="D34" s="1">
        <f>IF(NOT(ISBLANK(Klassenliste!E37)),Klassenliste!E37,"")</f>
        <v>0</v>
      </c>
      <c r="E34" s="124"/>
      <c r="F34" s="125"/>
      <c r="G34" s="125"/>
      <c r="H34" s="125"/>
      <c r="I34" s="126"/>
      <c r="J34" s="125"/>
      <c r="K34" s="125"/>
      <c r="L34" s="125"/>
      <c r="M34" s="125"/>
      <c r="N34" s="126"/>
      <c r="O34" s="125"/>
      <c r="P34" s="125"/>
      <c r="Q34" s="125"/>
      <c r="R34" s="125"/>
      <c r="S34" s="126"/>
      <c r="T34" s="125"/>
      <c r="U34" s="125"/>
      <c r="V34" s="125"/>
      <c r="W34" s="125"/>
      <c r="X34" s="126"/>
      <c r="Y34" s="125"/>
      <c r="Z34" s="127"/>
      <c r="AA34" s="125"/>
      <c r="AB34" s="125"/>
      <c r="AC34" s="126"/>
      <c r="AD34" s="125"/>
      <c r="AE34" s="125"/>
      <c r="AF34" s="125"/>
      <c r="AG34" s="125"/>
      <c r="AH34" s="126"/>
      <c r="AI34" s="125"/>
      <c r="AJ34" s="125"/>
      <c r="AK34" s="125"/>
      <c r="AL34" s="125"/>
      <c r="AM34" s="126"/>
      <c r="AN34" s="125"/>
      <c r="AO34" s="125"/>
      <c r="AP34" s="125"/>
      <c r="AQ34" s="125"/>
      <c r="AR34" s="126"/>
      <c r="AS34" s="125"/>
      <c r="AT34" s="125"/>
      <c r="AU34" s="125"/>
      <c r="AV34" s="125"/>
      <c r="AW34" s="126"/>
      <c r="AX34" s="125"/>
      <c r="AY34" s="125"/>
      <c r="AZ34" s="125"/>
      <c r="BA34" s="125"/>
      <c r="BB34" s="126"/>
      <c r="BC34" s="125"/>
      <c r="BD34" s="125"/>
      <c r="BE34" s="125"/>
      <c r="BF34" s="125"/>
      <c r="BG34" s="126"/>
      <c r="BH34" s="125"/>
      <c r="BI34" s="125"/>
      <c r="BJ34" s="125"/>
      <c r="BK34" s="125"/>
      <c r="BL34" s="126"/>
      <c r="BM34" s="125"/>
      <c r="BN34" s="125"/>
      <c r="BO34" s="125"/>
      <c r="BP34" s="125"/>
      <c r="BQ34" s="126"/>
      <c r="BR34" s="125"/>
      <c r="BS34" s="125"/>
      <c r="BT34" s="125"/>
      <c r="BU34" s="127"/>
      <c r="BV34" s="127"/>
      <c r="BW34" s="127"/>
      <c r="BX34" s="127"/>
      <c r="BY34" s="125"/>
      <c r="BZ34" s="125"/>
      <c r="CA34" s="126"/>
      <c r="CB34" s="128"/>
      <c r="CC34" s="128"/>
      <c r="CD34" s="128"/>
      <c r="CE34" s="125"/>
      <c r="CF34" s="126"/>
      <c r="CG34" s="125"/>
      <c r="CH34" s="125"/>
      <c r="CI34" s="125"/>
      <c r="CJ34" s="125"/>
      <c r="CK34" s="126"/>
      <c r="CL34" s="125"/>
      <c r="CM34" s="125"/>
      <c r="CN34" s="125"/>
      <c r="CO34" s="125"/>
      <c r="CP34" s="126"/>
      <c r="CQ34" s="125"/>
      <c r="CR34" s="125"/>
      <c r="CS34" s="125"/>
      <c r="CT34" s="125"/>
      <c r="CU34" s="126"/>
      <c r="CW34" s="7">
        <f>IF(NOT(ISBLANK(Klassenliste!C37)),COUNTIF($E34:$DH34,CW$1),"")</f>
        <v>0</v>
      </c>
      <c r="CX34" s="130">
        <f>IF(NOT(ISBLANK(Klassenliste!C37)),COUNTIF($E34:$DH34,CX$1),"")</f>
        <v>0</v>
      </c>
      <c r="CY34" s="7">
        <f>IF(NOT(ISBLANK(Klassenliste!B37)),ABS(SUMIF($E34:$DH34,"&lt;"&amp;0,$E34:$DH34)),"")</f>
        <v>0</v>
      </c>
      <c r="CZ34" s="130">
        <f>IF(NOT(ISBLANK(Klassenliste!C37)),ABS(SUMIF($E34:$DH34,"&lt;"&amp;0,$E34:$DH34)),"")</f>
        <v>0</v>
      </c>
      <c r="DA34" s="7">
        <f>IF(NOT(ISBLANK(Klassenliste!C37)),COUNTIF($E34:$DH34,DA$1),"")</f>
        <v>0</v>
      </c>
      <c r="DB34" s="7">
        <f>IF(NOT(ISBLANK(Klassenliste!C37)),COUNTIF($E34:$DH34,DB$1),"")</f>
        <v>0</v>
      </c>
      <c r="DD34" s="110">
        <f t="shared" si="0"/>
        <v>0</v>
      </c>
      <c r="DE34"/>
    </row>
    <row r="35" spans="1:109" ht="12.75">
      <c r="A35" s="7">
        <f>IF(NOT(ISBLANK(Klassenliste!A38)),Klassenliste!A38,"")</f>
        <v>0</v>
      </c>
      <c r="B35" s="7">
        <f>IF(NOT(ISBLANK(Klassenliste!B38)),Klassenliste!B38,"")</f>
        <v>0</v>
      </c>
      <c r="C35" s="110">
        <f>IF(NOT(ISBLANK(Klassenliste!C38)),Klassenliste!C38,"")</f>
        <v>0</v>
      </c>
      <c r="D35" s="1">
        <f>IF(NOT(ISBLANK(Klassenliste!E38)),Klassenliste!E38,"")</f>
        <v>0</v>
      </c>
      <c r="E35" s="124"/>
      <c r="F35" s="125"/>
      <c r="G35" s="125"/>
      <c r="H35" s="125"/>
      <c r="I35" s="126"/>
      <c r="J35" s="125"/>
      <c r="K35" s="125"/>
      <c r="L35" s="125"/>
      <c r="M35" s="125"/>
      <c r="N35" s="126"/>
      <c r="O35" s="125"/>
      <c r="P35" s="125"/>
      <c r="Q35" s="125"/>
      <c r="R35" s="125"/>
      <c r="S35" s="126"/>
      <c r="T35" s="125"/>
      <c r="U35" s="125"/>
      <c r="V35" s="125"/>
      <c r="W35" s="125"/>
      <c r="X35" s="126"/>
      <c r="Y35" s="125"/>
      <c r="Z35" s="127"/>
      <c r="AA35" s="125"/>
      <c r="AB35" s="125"/>
      <c r="AC35" s="126"/>
      <c r="AD35" s="125"/>
      <c r="AE35" s="125"/>
      <c r="AF35" s="125"/>
      <c r="AG35" s="125"/>
      <c r="AH35" s="126"/>
      <c r="AI35" s="125"/>
      <c r="AJ35" s="125"/>
      <c r="AK35" s="125"/>
      <c r="AL35" s="125"/>
      <c r="AM35" s="126"/>
      <c r="AN35" s="125"/>
      <c r="AO35" s="125"/>
      <c r="AP35" s="125"/>
      <c r="AQ35" s="125"/>
      <c r="AR35" s="126"/>
      <c r="AS35" s="125"/>
      <c r="AT35" s="125"/>
      <c r="AU35" s="125"/>
      <c r="AV35" s="125"/>
      <c r="AW35" s="126"/>
      <c r="AX35" s="125"/>
      <c r="AY35" s="125"/>
      <c r="AZ35" s="125"/>
      <c r="BA35" s="125"/>
      <c r="BB35" s="126"/>
      <c r="BC35" s="125"/>
      <c r="BD35" s="125"/>
      <c r="BE35" s="125"/>
      <c r="BF35" s="125"/>
      <c r="BG35" s="126"/>
      <c r="BH35" s="125"/>
      <c r="BI35" s="125"/>
      <c r="BJ35" s="125"/>
      <c r="BK35" s="125"/>
      <c r="BL35" s="126"/>
      <c r="BM35" s="125"/>
      <c r="BN35" s="125"/>
      <c r="BO35" s="125"/>
      <c r="BP35" s="125"/>
      <c r="BQ35" s="126"/>
      <c r="BR35" s="125"/>
      <c r="BS35" s="125"/>
      <c r="BT35" s="125"/>
      <c r="BU35" s="127"/>
      <c r="BV35" s="127"/>
      <c r="BW35" s="127"/>
      <c r="BX35" s="127"/>
      <c r="BY35" s="125"/>
      <c r="BZ35" s="125"/>
      <c r="CA35" s="126"/>
      <c r="CB35" s="128"/>
      <c r="CC35" s="128"/>
      <c r="CD35" s="128"/>
      <c r="CE35" s="125"/>
      <c r="CF35" s="126"/>
      <c r="CG35" s="125"/>
      <c r="CH35" s="125"/>
      <c r="CI35" s="125"/>
      <c r="CJ35" s="125"/>
      <c r="CK35" s="126"/>
      <c r="CL35" s="125"/>
      <c r="CM35" s="125"/>
      <c r="CN35" s="125"/>
      <c r="CO35" s="125"/>
      <c r="CP35" s="126"/>
      <c r="CQ35" s="125"/>
      <c r="CR35" s="125"/>
      <c r="CS35" s="125"/>
      <c r="CT35" s="125"/>
      <c r="CU35" s="126"/>
      <c r="CW35" s="7">
        <f>IF(NOT(ISBLANK(Klassenliste!C38)),COUNTIF($E35:$DH35,CW$1),"")</f>
        <v>0</v>
      </c>
      <c r="CX35" s="130">
        <f>IF(NOT(ISBLANK(Klassenliste!C38)),COUNTIF($E35:$DH35,CX$1),"")</f>
        <v>0</v>
      </c>
      <c r="CY35" s="7">
        <f>IF(NOT(ISBLANK(Klassenliste!B38)),ABS(SUMIF($E35:$DH35,"&lt;"&amp;0,$E35:$DH35)),"")</f>
        <v>0</v>
      </c>
      <c r="CZ35" s="130">
        <f>IF(NOT(ISBLANK(Klassenliste!C38)),ABS(SUMIF($E35:$DH35,"&lt;"&amp;0,$E35:$DH35)),"")</f>
        <v>0</v>
      </c>
      <c r="DA35" s="7">
        <f>IF(NOT(ISBLANK(Klassenliste!C38)),COUNTIF($E35:$DH35,DA$1),"")</f>
        <v>0</v>
      </c>
      <c r="DB35" s="7">
        <f>IF(NOT(ISBLANK(Klassenliste!C38)),COUNTIF($E35:$DH35,DB$1),"")</f>
        <v>0</v>
      </c>
      <c r="DD35" s="110">
        <f t="shared" si="0"/>
        <v>0</v>
      </c>
      <c r="DE35"/>
    </row>
    <row r="36" spans="1:110" ht="12.75">
      <c r="A36" s="7">
        <f>IF(NOT(ISBLANK(Klassenliste!A39)),Klassenliste!A39,"")</f>
        <v>0</v>
      </c>
      <c r="B36" s="7">
        <f>IF(NOT(ISBLANK(Klassenliste!B39)),Klassenliste!B39,"")</f>
        <v>0</v>
      </c>
      <c r="C36" s="110">
        <f>IF(NOT(ISBLANK(Klassenliste!C39)),Klassenliste!C39,"")</f>
        <v>0</v>
      </c>
      <c r="D36" s="1">
        <f>IF(NOT(ISBLANK(Klassenliste!E39)),Klassenliste!E39,"")</f>
        <v>0</v>
      </c>
      <c r="E36" s="124"/>
      <c r="F36" s="125"/>
      <c r="G36" s="125"/>
      <c r="H36" s="125"/>
      <c r="I36" s="126"/>
      <c r="J36" s="125"/>
      <c r="K36" s="125"/>
      <c r="L36" s="125"/>
      <c r="M36" s="125"/>
      <c r="N36" s="126"/>
      <c r="O36" s="125"/>
      <c r="P36" s="125"/>
      <c r="Q36" s="125"/>
      <c r="R36" s="125"/>
      <c r="S36" s="126"/>
      <c r="T36" s="125"/>
      <c r="U36" s="125"/>
      <c r="V36" s="125"/>
      <c r="W36" s="125"/>
      <c r="X36" s="126"/>
      <c r="Y36" s="125"/>
      <c r="Z36" s="127"/>
      <c r="AA36" s="125"/>
      <c r="AB36" s="125"/>
      <c r="AC36" s="126"/>
      <c r="AD36" s="125"/>
      <c r="AE36" s="125"/>
      <c r="AF36" s="125"/>
      <c r="AG36" s="125"/>
      <c r="AH36" s="126"/>
      <c r="AI36" s="125"/>
      <c r="AJ36" s="125"/>
      <c r="AK36" s="125"/>
      <c r="AL36" s="125"/>
      <c r="AM36" s="126"/>
      <c r="AN36" s="125"/>
      <c r="AO36" s="125"/>
      <c r="AP36" s="125"/>
      <c r="AQ36" s="125"/>
      <c r="AR36" s="126"/>
      <c r="AS36" s="125"/>
      <c r="AT36" s="125"/>
      <c r="AU36" s="125"/>
      <c r="AV36" s="125"/>
      <c r="AW36" s="126"/>
      <c r="AX36" s="125"/>
      <c r="AY36" s="125"/>
      <c r="AZ36" s="125"/>
      <c r="BA36" s="125"/>
      <c r="BB36" s="126"/>
      <c r="BC36" s="125"/>
      <c r="BD36" s="125"/>
      <c r="BE36" s="125"/>
      <c r="BF36" s="125"/>
      <c r="BG36" s="126"/>
      <c r="BH36" s="125"/>
      <c r="BI36" s="125"/>
      <c r="BJ36" s="125"/>
      <c r="BK36" s="125"/>
      <c r="BL36" s="126"/>
      <c r="BM36" s="125"/>
      <c r="BN36" s="125"/>
      <c r="BO36" s="125"/>
      <c r="BP36" s="125"/>
      <c r="BQ36" s="126"/>
      <c r="BR36" s="125"/>
      <c r="BS36" s="125"/>
      <c r="BT36" s="125"/>
      <c r="BU36" s="127"/>
      <c r="BV36" s="127"/>
      <c r="BW36" s="127"/>
      <c r="BX36" s="127"/>
      <c r="BY36" s="125"/>
      <c r="BZ36" s="125"/>
      <c r="CA36" s="126"/>
      <c r="CB36" s="128"/>
      <c r="CC36" s="128"/>
      <c r="CD36" s="128"/>
      <c r="CE36" s="125"/>
      <c r="CF36" s="126"/>
      <c r="CG36" s="125"/>
      <c r="CH36" s="125"/>
      <c r="CI36" s="125"/>
      <c r="CJ36" s="125"/>
      <c r="CK36" s="126"/>
      <c r="CL36" s="125"/>
      <c r="CM36" s="125"/>
      <c r="CN36" s="125"/>
      <c r="CO36" s="125"/>
      <c r="CP36" s="126"/>
      <c r="CQ36" s="125"/>
      <c r="CR36" s="125"/>
      <c r="CS36" s="125"/>
      <c r="CT36" s="125"/>
      <c r="CU36" s="126"/>
      <c r="CW36" s="7">
        <f>IF(NOT(ISBLANK(Klassenliste!C39)),COUNTIF($E36:$DH36,CW$1),"")</f>
        <v>0</v>
      </c>
      <c r="CX36" s="130">
        <f>IF(NOT(ISBLANK(Klassenliste!C39)),COUNTIF($E36:$DH36,CX$1),"")</f>
        <v>0</v>
      </c>
      <c r="CY36" s="7">
        <f>IF(NOT(ISBLANK(Klassenliste!B39)),ABS(SUMIF($E36:$DH36,"&lt;"&amp;0,$E36:$DH36)),"")</f>
        <v>0</v>
      </c>
      <c r="CZ36" s="130">
        <f>IF(NOT(ISBLANK(Klassenliste!C39)),ABS(SUMIF($E36:$DH36,"&lt;"&amp;0,$E36:$DH36)),"")</f>
        <v>0</v>
      </c>
      <c r="DA36" s="7">
        <f>IF(NOT(ISBLANK(Klassenliste!C39)),COUNTIF($E36:$DH36,DA$1),"")</f>
        <v>0</v>
      </c>
      <c r="DB36" s="7">
        <f>IF(NOT(ISBLANK(Klassenliste!C39)),COUNTIF($E36:$DH36,DB$1),"")</f>
        <v>0</v>
      </c>
      <c r="DD36" s="110">
        <f t="shared" si="0"/>
        <v>0</v>
      </c>
      <c r="DE36"/>
      <c r="DF36"/>
    </row>
    <row r="37" spans="1:109" ht="12.75">
      <c r="A37" s="131">
        <f>IF(NOT(ISBLANK(Klassenliste!A40)),Klassenliste!A40,"")</f>
        <v>0</v>
      </c>
      <c r="B37" s="131">
        <f>IF(NOT(ISBLANK(Klassenliste!B40)),Klassenliste!B40,"")</f>
        <v>0</v>
      </c>
      <c r="C37" s="132">
        <f>IF(NOT(ISBLANK(Klassenliste!C40)),Klassenliste!C40,"")</f>
        <v>0</v>
      </c>
      <c r="D37" s="133">
        <f>IF(NOT(ISBLANK(Klassenliste!E40)),Klassenliste!E40,"")</f>
        <v>0</v>
      </c>
      <c r="E37" s="134"/>
      <c r="F37" s="135"/>
      <c r="G37" s="135"/>
      <c r="H37" s="135"/>
      <c r="I37" s="136"/>
      <c r="J37" s="135"/>
      <c r="K37" s="135"/>
      <c r="L37" s="135"/>
      <c r="M37" s="135"/>
      <c r="N37" s="136"/>
      <c r="O37" s="135"/>
      <c r="P37" s="135"/>
      <c r="Q37" s="135"/>
      <c r="R37" s="135"/>
      <c r="S37" s="136"/>
      <c r="T37" s="135"/>
      <c r="U37" s="135"/>
      <c r="V37" s="135"/>
      <c r="W37" s="135"/>
      <c r="X37" s="136"/>
      <c r="Y37" s="135"/>
      <c r="Z37" s="137"/>
      <c r="AA37" s="135"/>
      <c r="AB37" s="135"/>
      <c r="AC37" s="136"/>
      <c r="AD37" s="135"/>
      <c r="AE37" s="135"/>
      <c r="AF37" s="135"/>
      <c r="AG37" s="135"/>
      <c r="AH37" s="136"/>
      <c r="AI37" s="135"/>
      <c r="AJ37" s="135"/>
      <c r="AK37" s="135"/>
      <c r="AL37" s="135"/>
      <c r="AM37" s="136"/>
      <c r="AN37" s="135"/>
      <c r="AO37" s="135"/>
      <c r="AP37" s="135"/>
      <c r="AQ37" s="135"/>
      <c r="AR37" s="136"/>
      <c r="AS37" s="135"/>
      <c r="AT37" s="135"/>
      <c r="AU37" s="135"/>
      <c r="AV37" s="135"/>
      <c r="AW37" s="136"/>
      <c r="AX37" s="135"/>
      <c r="AY37" s="135"/>
      <c r="AZ37" s="135"/>
      <c r="BA37" s="135"/>
      <c r="BB37" s="136"/>
      <c r="BC37" s="135"/>
      <c r="BD37" s="135"/>
      <c r="BE37" s="135"/>
      <c r="BF37" s="135"/>
      <c r="BG37" s="136"/>
      <c r="BH37" s="135"/>
      <c r="BI37" s="135"/>
      <c r="BJ37" s="135"/>
      <c r="BK37" s="135"/>
      <c r="BL37" s="136"/>
      <c r="BM37" s="135"/>
      <c r="BN37" s="135"/>
      <c r="BO37" s="135"/>
      <c r="BP37" s="135"/>
      <c r="BQ37" s="136"/>
      <c r="BR37" s="135"/>
      <c r="BS37" s="135"/>
      <c r="BT37" s="135"/>
      <c r="BU37" s="137"/>
      <c r="BV37" s="137"/>
      <c r="BW37" s="137"/>
      <c r="BX37" s="137"/>
      <c r="BY37" s="135"/>
      <c r="BZ37" s="135"/>
      <c r="CA37" s="136"/>
      <c r="CB37" s="138"/>
      <c r="CC37" s="138"/>
      <c r="CD37" s="138"/>
      <c r="CE37" s="135"/>
      <c r="CF37" s="136"/>
      <c r="CG37" s="135"/>
      <c r="CH37" s="135"/>
      <c r="CI37" s="135"/>
      <c r="CJ37" s="135"/>
      <c r="CK37" s="136"/>
      <c r="CL37" s="135"/>
      <c r="CM37" s="135"/>
      <c r="CN37" s="135"/>
      <c r="CO37" s="135"/>
      <c r="CP37" s="136"/>
      <c r="CQ37" s="135"/>
      <c r="CR37" s="135"/>
      <c r="CS37" s="135"/>
      <c r="CT37" s="135"/>
      <c r="CU37" s="136"/>
      <c r="CV37" s="131"/>
      <c r="CW37" s="131">
        <f>IF(NOT(ISBLANK(Klassenliste!C40)),COUNTIF($E37:$DH37,CW$1),"")</f>
        <v>0</v>
      </c>
      <c r="CX37" s="139">
        <f>IF(NOT(ISBLANK(Klassenliste!C40)),COUNTIF($E37:$DH37,CX$1),"")</f>
        <v>0</v>
      </c>
      <c r="CY37" s="131">
        <f>IF(NOT(ISBLANK(Klassenliste!B40)),ABS(SUMIF($E37:$DH37,"&lt;"&amp;0,$E37:$DH37)),"")</f>
        <v>0</v>
      </c>
      <c r="CZ37" s="139">
        <f>IF(NOT(ISBLANK(Klassenliste!C40)),ABS(SUMIF($E37:$DH37,"&lt;"&amp;0,$E37:$DH37)),"")</f>
        <v>0</v>
      </c>
      <c r="DA37" s="131">
        <f>IF(NOT(ISBLANK(Klassenliste!C40)),COUNTIF($E37:$DH37,DA$1),"")</f>
        <v>0</v>
      </c>
      <c r="DB37" s="131">
        <f>IF(NOT(ISBLANK(Klassenliste!C40)),COUNTIF($E37:$DH37,DB$1),"")</f>
        <v>0</v>
      </c>
      <c r="DC37" s="131"/>
      <c r="DD37" s="132">
        <f t="shared" si="0"/>
        <v>0</v>
      </c>
      <c r="DE37"/>
    </row>
    <row r="38" ht="12.75">
      <c r="E38" s="141"/>
    </row>
    <row r="39" spans="3:241" ht="12.75">
      <c r="C39" s="142" t="s">
        <v>183</v>
      </c>
      <c r="D39" s="141"/>
      <c r="AE39" s="111"/>
      <c r="AF39" s="7"/>
      <c r="CW39" s="7">
        <f>SUM(CW3:CW37)</f>
        <v>0</v>
      </c>
      <c r="CX39" s="7">
        <f>SUM(CX3:CX37)</f>
        <v>0</v>
      </c>
      <c r="CY39" s="7">
        <f>SUM(CY3:CY37)</f>
        <v>0</v>
      </c>
      <c r="CZ39" s="7">
        <f>SUM(CZ3:CZ37)</f>
        <v>0</v>
      </c>
      <c r="DA39" s="7">
        <f>SUM(DA3:DA37)</f>
        <v>0</v>
      </c>
      <c r="DB39" s="7">
        <f>SUM(DB3:DB37)</f>
        <v>0</v>
      </c>
      <c r="IG39"/>
    </row>
    <row r="40" spans="3:241" ht="12.75">
      <c r="C40" s="110" t="s">
        <v>184</v>
      </c>
      <c r="D40" s="141" t="s">
        <v>177</v>
      </c>
      <c r="AE40" s="111"/>
      <c r="AF40" s="7"/>
      <c r="IG40"/>
    </row>
    <row r="41" spans="3:241" ht="12.75">
      <c r="C41" s="110" t="s">
        <v>185</v>
      </c>
      <c r="D41" s="141">
        <v>1</v>
      </c>
      <c r="AE41" s="111"/>
      <c r="AF41" s="7"/>
      <c r="IG41"/>
    </row>
    <row r="42" spans="3:241" ht="12.75">
      <c r="C42" s="110" t="s">
        <v>186</v>
      </c>
      <c r="D42" s="141" t="s">
        <v>178</v>
      </c>
      <c r="AE42" s="111"/>
      <c r="AF42" s="7"/>
      <c r="IG42"/>
    </row>
    <row r="43" spans="3:241" ht="12.75">
      <c r="C43" s="110" t="s">
        <v>185</v>
      </c>
      <c r="D43" s="141">
        <v>-1</v>
      </c>
      <c r="AE43" s="111"/>
      <c r="AF43" s="7"/>
      <c r="IG43"/>
    </row>
    <row r="44" spans="3:241" ht="12.75">
      <c r="C44" s="110" t="s">
        <v>187</v>
      </c>
      <c r="D44" s="141" t="s">
        <v>181</v>
      </c>
      <c r="AE44" s="111"/>
      <c r="AF44" s="7"/>
      <c r="IG44"/>
    </row>
    <row r="45" spans="3:241" ht="12.75">
      <c r="C45" s="110" t="s">
        <v>188</v>
      </c>
      <c r="D45" s="141" t="s">
        <v>182</v>
      </c>
      <c r="AE45" s="111"/>
      <c r="AF45" s="7"/>
      <c r="IG45"/>
    </row>
  </sheetData>
  <sheetProtection selectLockedCells="1" selectUnlockedCells="1"/>
  <mergeCells count="6">
    <mergeCell ref="A1:B1"/>
    <mergeCell ref="E1:X1"/>
    <mergeCell ref="Y1:AM1"/>
    <mergeCell ref="AN1:BF1"/>
    <mergeCell ref="BG1:BV1"/>
    <mergeCell ref="BW1:CU1"/>
  </mergeCells>
  <conditionalFormatting sqref="Z4:Z5 DK25:DK26 AB4:AB5 BG4:BL12 DK4:DN25 AC4:AC18 BM4:BQ17 CB4:CE20 DL26:DN26 DE35:DE36 DK34:DO36 BG13:BK13 BL13:BL18 E4:X7 Z6:AB28 AI4:BF28 BH14:BK28 BL18:BQ28 BR4:BT28 CB21:CE28 DK27:DN28 AC18:AC28 BG13:BG28 DO4:DO28 E9:X28 E8:F8 M8:X8 G8:H8 I8:K8 L8 D33 Z34:AC36 AI34:BT36 BY4:CA28 BY34:CA36 CW3:CW37 CY3:CY37 CV34:CV36 CV4:CV28 E34:X36 CB34:CP36 CF4:CP28 DC34:DC36 DE34 DE4:DE12 DC13:DE28 DC4:DC12">
    <cfRule type="cellIs" priority="1" dxfId="2" operator="equal" stopIfTrue="1">
      <formula>"ue"</formula>
    </cfRule>
    <cfRule type="cellIs" priority="2" dxfId="2" operator="lessThan" stopIfTrue="1">
      <formula>0</formula>
    </cfRule>
  </conditionalFormatting>
  <conditionalFormatting sqref="DF25:DF26 DF4:DI25 DG26:DI26 DF34:DJ36 DF27:DI28 DJ4:DJ28">
    <cfRule type="cellIs" priority="3" dxfId="2" operator="equal" stopIfTrue="1">
      <formula>"ue"</formula>
    </cfRule>
    <cfRule type="cellIs" priority="4" dxfId="2" operator="lessThan" stopIfTrue="1">
      <formula>0</formula>
    </cfRule>
  </conditionalFormatting>
  <conditionalFormatting sqref="DK30:DK31 DK29:DN30 DL31:DN31 DC29:DE32 DK32:DN33 DO29:DO33 Z29:AC33 AI29:BT33 BY29:CA33 CV29:CV33 E29:X33 CB29:CP33 DD34 DC33 DE33">
    <cfRule type="cellIs" priority="5" dxfId="2" operator="equal" stopIfTrue="1">
      <formula>"ue"</formula>
    </cfRule>
    <cfRule type="cellIs" priority="6" dxfId="2" operator="lessThan" stopIfTrue="1">
      <formula>0</formula>
    </cfRule>
  </conditionalFormatting>
  <conditionalFormatting sqref="DF30:DF31 DF29:DI30 DG31:DI31 DF32:DI33 DJ29:DJ33">
    <cfRule type="cellIs" priority="7" dxfId="2" operator="equal" stopIfTrue="1">
      <formula>"ue"</formula>
    </cfRule>
    <cfRule type="cellIs" priority="8" dxfId="2" operator="lessThan" stopIfTrue="1">
      <formula>0</formula>
    </cfRule>
  </conditionalFormatting>
  <conditionalFormatting sqref="CW8:CW37 CY8:CY37">
    <cfRule type="cellIs" priority="9" dxfId="2" operator="equal" stopIfTrue="1">
      <formula>"ue"</formula>
    </cfRule>
    <cfRule type="cellIs" priority="10" dxfId="2" operator="lessThan" stopIfTrue="1">
      <formula>0</formula>
    </cfRule>
  </conditionalFormatting>
  <conditionalFormatting sqref="CW3:CW6 CY3:CY6">
    <cfRule type="cellIs" priority="11" dxfId="2" operator="equal" stopIfTrue="1">
      <formula>"ue"</formula>
    </cfRule>
    <cfRule type="cellIs" priority="12" dxfId="2" operator="lessThan" stopIfTrue="1">
      <formula>0</formula>
    </cfRule>
  </conditionalFormatting>
  <conditionalFormatting sqref="CW3:CW6 CY3:CY6">
    <cfRule type="cellIs" priority="13" dxfId="2" operator="equal" stopIfTrue="1">
      <formula>"ue"</formula>
    </cfRule>
    <cfRule type="cellIs" priority="14" dxfId="2" operator="lessThan" stopIfTrue="1">
      <formula>0</formula>
    </cfRule>
  </conditionalFormatting>
  <conditionalFormatting sqref="CW3 CY3">
    <cfRule type="cellIs" priority="15" dxfId="2" operator="equal" stopIfTrue="1">
      <formula>"ue"</formula>
    </cfRule>
    <cfRule type="cellIs" priority="16" dxfId="2" operator="lessThan" stopIfTrue="1">
      <formula>0</formula>
    </cfRule>
  </conditionalFormatting>
  <conditionalFormatting sqref="CW3 CY3">
    <cfRule type="cellIs" priority="17" dxfId="2" operator="equal" stopIfTrue="1">
      <formula>"ue"</formula>
    </cfRule>
    <cfRule type="cellIs" priority="18" dxfId="2" operator="lessThan" stopIfTrue="1">
      <formula>0</formula>
    </cfRule>
  </conditionalFormatting>
  <printOptions gridLines="1"/>
  <pageMargins left="0.31527777777777777" right="0.31527777777777777" top="0.4722222222222222" bottom="0.25069444444444444" header="0.5118055555555555" footer="0.5118055555555555"/>
  <pageSetup firstPageNumber="1" useFirstPageNumber="1" fitToHeight="2"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I45"/>
  <sheetViews>
    <sheetView workbookViewId="0" topLeftCell="A32">
      <pane xSplit="4" topLeftCell="CE32" activePane="topRight" state="frozen"/>
      <selection pane="topLeft" activeCell="A32" sqref="A32"/>
      <selection pane="topRight" activeCell="E1" sqref="E1"/>
    </sheetView>
  </sheetViews>
  <sheetFormatPr defaultColWidth="2.28125" defaultRowHeight="12.75"/>
  <cols>
    <col min="1" max="1" width="4.28125" style="0" customWidth="1"/>
    <col min="2" max="2" width="3.421875" style="0" customWidth="1"/>
    <col min="3" max="3" width="12.7109375" style="110" customWidth="1"/>
    <col min="4" max="4" width="10.421875" style="110" customWidth="1"/>
    <col min="5" max="31" width="3.57421875" style="7" customWidth="1"/>
    <col min="32" max="32" width="3.57421875" style="111" customWidth="1"/>
    <col min="33" max="97" width="3.57421875" style="7" customWidth="1"/>
    <col min="98" max="98" width="3.421875" style="7" customWidth="1"/>
    <col min="99" max="104" width="3.57421875" style="7" customWidth="1"/>
    <col min="105" max="105" width="2.140625" style="7" customWidth="1"/>
    <col min="106" max="106" width="11.8515625" style="7" customWidth="1"/>
    <col min="107" max="239" width="3.421875" style="7" customWidth="1"/>
    <col min="240" max="244" width="3.421875" style="0" customWidth="1"/>
    <col min="245" max="16384" width="11.00390625" style="0" customWidth="1"/>
  </cols>
  <sheetData>
    <row r="1" spans="1:243" s="113" customFormat="1" ht="27.75" customHeight="1">
      <c r="A1" s="112">
        <f>Klasse</f>
        <v>0</v>
      </c>
      <c r="B1" s="112"/>
      <c r="C1" s="113">
        <f>Schuljahr</f>
        <v>0</v>
      </c>
      <c r="D1" s="113" t="s">
        <v>189</v>
      </c>
      <c r="E1" s="143" t="s">
        <v>190</v>
      </c>
      <c r="F1" s="143"/>
      <c r="G1" s="143"/>
      <c r="H1" s="143"/>
      <c r="I1" s="143"/>
      <c r="J1" s="143"/>
      <c r="K1" s="143"/>
      <c r="L1" s="143"/>
      <c r="M1" s="143"/>
      <c r="N1" s="143"/>
      <c r="O1" s="143"/>
      <c r="P1" s="143"/>
      <c r="Q1" s="143"/>
      <c r="R1" s="114" t="s">
        <v>191</v>
      </c>
      <c r="S1" s="114"/>
      <c r="T1" s="114"/>
      <c r="U1" s="114"/>
      <c r="V1" s="114"/>
      <c r="W1" s="114"/>
      <c r="X1" s="114"/>
      <c r="Y1" s="114"/>
      <c r="Z1" s="114"/>
      <c r="AA1" s="114"/>
      <c r="AB1" s="114"/>
      <c r="AC1" s="114"/>
      <c r="AD1" s="114"/>
      <c r="AE1" s="114"/>
      <c r="AF1" s="114"/>
      <c r="AG1" s="114"/>
      <c r="AH1" s="114"/>
      <c r="AI1" s="114" t="s">
        <v>192</v>
      </c>
      <c r="AJ1" s="114"/>
      <c r="AK1" s="114"/>
      <c r="AL1" s="114"/>
      <c r="AM1" s="114"/>
      <c r="AN1" s="114"/>
      <c r="AO1" s="114"/>
      <c r="AP1" s="114"/>
      <c r="AQ1" s="114"/>
      <c r="AR1" s="114"/>
      <c r="AS1" s="114"/>
      <c r="AT1" s="114"/>
      <c r="AU1" s="114"/>
      <c r="AV1" s="114"/>
      <c r="AW1" s="114"/>
      <c r="AX1" s="114"/>
      <c r="AY1" s="114" t="s">
        <v>193</v>
      </c>
      <c r="AZ1" s="114"/>
      <c r="BA1" s="114"/>
      <c r="BB1" s="114"/>
      <c r="BC1" s="114"/>
      <c r="BD1" s="114"/>
      <c r="BE1" s="114"/>
      <c r="BF1" s="114"/>
      <c r="BG1" s="114"/>
      <c r="BH1" s="114"/>
      <c r="BI1" s="114"/>
      <c r="BJ1" s="114"/>
      <c r="BK1" s="114"/>
      <c r="BL1" s="114"/>
      <c r="BM1" s="114"/>
      <c r="BN1" s="114"/>
      <c r="BO1" s="114"/>
      <c r="BP1" s="114"/>
      <c r="BQ1" s="114"/>
      <c r="BR1" s="114"/>
      <c r="BS1" s="114"/>
      <c r="BT1" s="114"/>
      <c r="BU1" s="114"/>
      <c r="BV1" s="114" t="s">
        <v>194</v>
      </c>
      <c r="BW1" s="114"/>
      <c r="BX1" s="114"/>
      <c r="BY1" s="114"/>
      <c r="BZ1" s="114"/>
      <c r="CA1" s="114"/>
      <c r="CB1" s="114"/>
      <c r="CC1" s="114"/>
      <c r="CD1" s="114"/>
      <c r="CE1" s="114"/>
      <c r="CF1" s="114"/>
      <c r="CG1" s="114"/>
      <c r="CH1" s="114"/>
      <c r="CI1" s="114"/>
      <c r="CJ1" s="114"/>
      <c r="CK1" s="114"/>
      <c r="CL1" s="114"/>
      <c r="CM1" s="114"/>
      <c r="CN1" s="114"/>
      <c r="CO1" s="114"/>
      <c r="CP1" s="114"/>
      <c r="CQ1" s="114" t="s">
        <v>195</v>
      </c>
      <c r="CR1" s="114"/>
      <c r="CS1" s="114"/>
      <c r="CU1" s="115" t="s">
        <v>177</v>
      </c>
      <c r="CV1" s="116" t="s">
        <v>178</v>
      </c>
      <c r="CW1" s="115" t="s">
        <v>179</v>
      </c>
      <c r="CX1" s="116" t="s">
        <v>180</v>
      </c>
      <c r="CY1" s="115" t="s">
        <v>181</v>
      </c>
      <c r="CZ1" s="113" t="s">
        <v>182</v>
      </c>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c r="IG1"/>
      <c r="IH1"/>
      <c r="II1"/>
    </row>
    <row r="2" spans="1:243" s="145" customFormat="1" ht="29.25" customHeight="1">
      <c r="A2"/>
      <c r="B2"/>
      <c r="C2" s="119" t="s">
        <v>1</v>
      </c>
      <c r="D2" s="119" t="s">
        <v>45</v>
      </c>
      <c r="E2" s="144">
        <v>43143</v>
      </c>
      <c r="F2" s="121">
        <f>E2+1</f>
        <v>43144</v>
      </c>
      <c r="G2" s="121">
        <f>F2+1</f>
        <v>43145</v>
      </c>
      <c r="H2" s="121">
        <f>G2+1</f>
        <v>43146</v>
      </c>
      <c r="I2" s="121">
        <f>H2+1</f>
        <v>43147</v>
      </c>
      <c r="J2" s="121">
        <f>E2+7</f>
        <v>43150</v>
      </c>
      <c r="K2" s="121">
        <f>J2+1</f>
        <v>43151</v>
      </c>
      <c r="L2" s="121">
        <f>K2+1</f>
        <v>43152</v>
      </c>
      <c r="M2" s="121">
        <f>L2+1</f>
        <v>43153</v>
      </c>
      <c r="N2" s="121">
        <f>M2+1</f>
        <v>43154</v>
      </c>
      <c r="O2" s="121">
        <f>J2+7</f>
        <v>43157</v>
      </c>
      <c r="P2" s="121">
        <f>O2+1</f>
        <v>43158</v>
      </c>
      <c r="Q2" s="121">
        <f>P2+1</f>
        <v>43159</v>
      </c>
      <c r="R2" s="121">
        <f>Q2+1</f>
        <v>43160</v>
      </c>
      <c r="S2" s="121">
        <f>R2+1</f>
        <v>43161</v>
      </c>
      <c r="T2" s="121">
        <f>O2+7</f>
        <v>43164</v>
      </c>
      <c r="U2" s="121">
        <f>T2+1</f>
        <v>43165</v>
      </c>
      <c r="V2" s="121">
        <f>U2+1</f>
        <v>43166</v>
      </c>
      <c r="W2" s="121">
        <f>V2+1</f>
        <v>43167</v>
      </c>
      <c r="X2" s="121">
        <f>W2+1</f>
        <v>43168</v>
      </c>
      <c r="Y2" s="121">
        <f>T2+7</f>
        <v>43171</v>
      </c>
      <c r="Z2" s="121">
        <f>Y2+1</f>
        <v>43172</v>
      </c>
      <c r="AA2" s="121">
        <f>Z2+1</f>
        <v>43173</v>
      </c>
      <c r="AB2" s="121">
        <f>AA2+1</f>
        <v>43174</v>
      </c>
      <c r="AC2" s="121">
        <f>AB2+1</f>
        <v>43175</v>
      </c>
      <c r="AD2" s="121">
        <f>Y2+7</f>
        <v>43178</v>
      </c>
      <c r="AE2" s="121">
        <f>AD2+1</f>
        <v>43179</v>
      </c>
      <c r="AF2" s="121">
        <f>AE2+1</f>
        <v>43180</v>
      </c>
      <c r="AG2" s="121">
        <f>AF2+1</f>
        <v>43181</v>
      </c>
      <c r="AH2" s="121">
        <f>AG2+1</f>
        <v>43182</v>
      </c>
      <c r="AI2" s="121">
        <f>AD2+21</f>
        <v>43199</v>
      </c>
      <c r="AJ2" s="121">
        <f>AI2+1</f>
        <v>43200</v>
      </c>
      <c r="AK2" s="121">
        <f>AJ2+1</f>
        <v>43201</v>
      </c>
      <c r="AL2" s="121">
        <f>AK2+1</f>
        <v>43202</v>
      </c>
      <c r="AM2" s="121">
        <f>AL2+1</f>
        <v>43203</v>
      </c>
      <c r="AN2" s="121">
        <f>AI2+7</f>
        <v>43206</v>
      </c>
      <c r="AO2" s="121">
        <f>AN2+1</f>
        <v>43207</v>
      </c>
      <c r="AP2" s="121">
        <f>AO2+1</f>
        <v>43208</v>
      </c>
      <c r="AQ2" s="121">
        <f>AP2+1</f>
        <v>43209</v>
      </c>
      <c r="AR2" s="121">
        <f>AQ2+1</f>
        <v>43210</v>
      </c>
      <c r="AS2" s="121">
        <f>AN2+7</f>
        <v>43213</v>
      </c>
      <c r="AT2" s="121">
        <f>AS2+1</f>
        <v>43214</v>
      </c>
      <c r="AU2" s="121">
        <f>AT2+1</f>
        <v>43215</v>
      </c>
      <c r="AV2" s="121">
        <f>AU2+1</f>
        <v>43216</v>
      </c>
      <c r="AW2" s="121">
        <f>AV2+1</f>
        <v>43217</v>
      </c>
      <c r="AX2" s="121">
        <f>AS2+7</f>
        <v>43220</v>
      </c>
      <c r="AY2" s="121">
        <f>AX2+1</f>
        <v>43221</v>
      </c>
      <c r="AZ2" s="121">
        <f>AY2+1</f>
        <v>43222</v>
      </c>
      <c r="BA2" s="121">
        <f>AZ2+1</f>
        <v>43223</v>
      </c>
      <c r="BB2" s="121">
        <f>BA2+1</f>
        <v>43224</v>
      </c>
      <c r="BC2" s="121">
        <f>AX2+7</f>
        <v>43227</v>
      </c>
      <c r="BD2" s="121">
        <f>BC2+1</f>
        <v>43228</v>
      </c>
      <c r="BE2" s="121">
        <f>BD2+1</f>
        <v>43229</v>
      </c>
      <c r="BF2" s="121">
        <f>BE2+1</f>
        <v>43230</v>
      </c>
      <c r="BG2" s="121">
        <f>BF2+1</f>
        <v>43231</v>
      </c>
      <c r="BH2" s="121">
        <f>BC2+7</f>
        <v>43234</v>
      </c>
      <c r="BI2" s="121">
        <f>BH2+1</f>
        <v>43235</v>
      </c>
      <c r="BJ2" s="121">
        <f>BI2+1</f>
        <v>43236</v>
      </c>
      <c r="BK2" s="121">
        <f>BJ2+1</f>
        <v>43237</v>
      </c>
      <c r="BL2" s="121">
        <f>BK2+1</f>
        <v>43238</v>
      </c>
      <c r="BM2" s="121">
        <f>BH2+7</f>
        <v>43241</v>
      </c>
      <c r="BN2" s="121">
        <f>BM2+1</f>
        <v>43242</v>
      </c>
      <c r="BO2" s="121">
        <f>BN2+1</f>
        <v>43243</v>
      </c>
      <c r="BP2" s="121">
        <f>BO2+1</f>
        <v>43244</v>
      </c>
      <c r="BQ2" s="121">
        <f>BP2+1</f>
        <v>43245</v>
      </c>
      <c r="BR2" s="121">
        <f>BM2+7</f>
        <v>43248</v>
      </c>
      <c r="BS2" s="121">
        <f>BR2+1</f>
        <v>43249</v>
      </c>
      <c r="BT2" s="121">
        <f>BS2+1</f>
        <v>43250</v>
      </c>
      <c r="BU2" s="121">
        <f>BT2+1</f>
        <v>43251</v>
      </c>
      <c r="BV2" s="121">
        <f>BU2+1</f>
        <v>43252</v>
      </c>
      <c r="BW2" s="121">
        <f>BR2+7</f>
        <v>43255</v>
      </c>
      <c r="BX2" s="121">
        <f>BW2+1</f>
        <v>43256</v>
      </c>
      <c r="BY2" s="121">
        <f>BX2+1</f>
        <v>43257</v>
      </c>
      <c r="BZ2" s="121">
        <f>BY2+1</f>
        <v>43258</v>
      </c>
      <c r="CA2" s="121">
        <f>BZ2+1</f>
        <v>43259</v>
      </c>
      <c r="CB2" s="121">
        <f>BW2+7</f>
        <v>43262</v>
      </c>
      <c r="CC2" s="121">
        <f>CB2+1</f>
        <v>43263</v>
      </c>
      <c r="CD2" s="121">
        <f>CC2+1</f>
        <v>43264</v>
      </c>
      <c r="CE2" s="121">
        <f>CD2+1</f>
        <v>43265</v>
      </c>
      <c r="CF2" s="121">
        <f>CE2+1</f>
        <v>43266</v>
      </c>
      <c r="CG2" s="121">
        <f>CB2+7</f>
        <v>43269</v>
      </c>
      <c r="CH2" s="121">
        <f>CG2+1</f>
        <v>43270</v>
      </c>
      <c r="CI2" s="121">
        <f>CH2+1</f>
        <v>43271</v>
      </c>
      <c r="CJ2" s="121">
        <f>CI2+1</f>
        <v>43272</v>
      </c>
      <c r="CK2" s="121">
        <f>CJ2+1</f>
        <v>43273</v>
      </c>
      <c r="CL2" s="121">
        <f>CG2+7</f>
        <v>43276</v>
      </c>
      <c r="CM2" s="121">
        <f>CL2+1</f>
        <v>43277</v>
      </c>
      <c r="CN2" s="121">
        <f>CM2+1</f>
        <v>43278</v>
      </c>
      <c r="CO2" s="121">
        <f>CN2+1</f>
        <v>43279</v>
      </c>
      <c r="CP2" s="121">
        <f>CO2+1</f>
        <v>43280</v>
      </c>
      <c r="CQ2" s="121">
        <f>CL2+7</f>
        <v>43283</v>
      </c>
      <c r="CR2" s="121">
        <f>CQ2+1</f>
        <v>43284</v>
      </c>
      <c r="CS2" s="121">
        <f>CR2+1</f>
        <v>43285</v>
      </c>
      <c r="CU2" s="115"/>
      <c r="CV2" s="116"/>
      <c r="CW2" s="115"/>
      <c r="CX2" s="116"/>
      <c r="CY2" s="115"/>
      <c r="CZ2" s="113"/>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7"/>
      <c r="IE2" s="7"/>
      <c r="IF2"/>
      <c r="IG2"/>
      <c r="IH2"/>
      <c r="II2"/>
    </row>
    <row r="3" spans="1:106" ht="12.75">
      <c r="A3" s="7">
        <f>IF(NOT(ISBLANK(Klassenliste!A6)),Klassenliste!A6,"")</f>
        <v>1</v>
      </c>
      <c r="B3" s="7">
        <f>IF(NOT(ISBLANK(Klassenliste!B6)),Klassenliste!B6,"")</f>
        <v>0</v>
      </c>
      <c r="C3" s="110">
        <f>IF(NOT(ISBLANK(Klassenliste!C6)),Klassenliste!C6,"")</f>
        <v>0</v>
      </c>
      <c r="D3" s="110">
        <f>IF(NOT(ISBLANK(Klassenliste!D6)),Klassenliste!E6,"")</f>
        <v>0</v>
      </c>
      <c r="E3" s="124"/>
      <c r="F3" s="125"/>
      <c r="G3" s="125"/>
      <c r="H3" s="125"/>
      <c r="I3" s="126"/>
      <c r="J3" s="125"/>
      <c r="K3" s="125"/>
      <c r="L3" s="125"/>
      <c r="M3" s="125"/>
      <c r="N3" s="126"/>
      <c r="O3" s="125"/>
      <c r="P3" s="125"/>
      <c r="Q3" s="125"/>
      <c r="R3" s="125"/>
      <c r="S3" s="126"/>
      <c r="T3" s="125"/>
      <c r="U3" s="125"/>
      <c r="V3" s="125"/>
      <c r="W3" s="125"/>
      <c r="X3" s="126"/>
      <c r="Y3" s="125"/>
      <c r="Z3" s="125"/>
      <c r="AB3" s="125"/>
      <c r="AC3" s="126"/>
      <c r="AD3" s="125"/>
      <c r="AE3" s="125"/>
      <c r="AF3" s="128"/>
      <c r="AG3" s="128"/>
      <c r="AH3" s="147"/>
      <c r="AI3" s="125"/>
      <c r="AJ3" s="125"/>
      <c r="AK3" s="125"/>
      <c r="AL3" s="125"/>
      <c r="AM3" s="126"/>
      <c r="AN3" s="128"/>
      <c r="AO3" s="128"/>
      <c r="AP3" s="128"/>
      <c r="AQ3" s="125"/>
      <c r="AR3" s="126"/>
      <c r="AS3" s="128"/>
      <c r="AT3" s="128"/>
      <c r="AU3" s="128"/>
      <c r="AV3" s="128"/>
      <c r="AW3" s="147"/>
      <c r="AX3" s="127"/>
      <c r="AY3" s="127"/>
      <c r="AZ3" s="128"/>
      <c r="BA3" s="128"/>
      <c r="BB3" s="147"/>
      <c r="BC3" s="128"/>
      <c r="BD3" s="128"/>
      <c r="BE3" s="128"/>
      <c r="BF3" s="127"/>
      <c r="BG3" s="148"/>
      <c r="BH3" s="128"/>
      <c r="BI3" s="125"/>
      <c r="BJ3" s="125"/>
      <c r="BK3" s="125"/>
      <c r="BL3" s="126"/>
      <c r="BM3" s="127"/>
      <c r="BN3" s="127"/>
      <c r="BO3" s="128"/>
      <c r="BP3" s="125"/>
      <c r="BQ3" s="126"/>
      <c r="BR3" s="128"/>
      <c r="BS3" s="125"/>
      <c r="BT3" s="125"/>
      <c r="BU3" s="125"/>
      <c r="BV3" s="126"/>
      <c r="BW3" s="128"/>
      <c r="BX3" s="125"/>
      <c r="BY3" s="128"/>
      <c r="BZ3" s="128"/>
      <c r="CA3" s="147"/>
      <c r="CB3" s="128"/>
      <c r="CC3" s="125"/>
      <c r="CD3" s="125"/>
      <c r="CE3" s="125"/>
      <c r="CF3" s="126"/>
      <c r="CG3" s="128"/>
      <c r="CH3" s="125"/>
      <c r="CI3" s="125"/>
      <c r="CJ3" s="125"/>
      <c r="CK3" s="126"/>
      <c r="CL3" s="128"/>
      <c r="CM3" s="125"/>
      <c r="CN3" s="125"/>
      <c r="CO3" s="125"/>
      <c r="CP3" s="126"/>
      <c r="CQ3" s="128"/>
      <c r="CR3" s="125"/>
      <c r="CS3" s="125"/>
      <c r="CU3" s="7">
        <f>IF(NOT(ISBLANK(Klassenliste!C6)),COUNTIF($E3:$CS3,CU$1),"")</f>
        <v>0</v>
      </c>
      <c r="CV3" s="130">
        <f>IF(NOT(ISBLANK(Klassenliste!D6)),COUNTIF($E3:$CS3,CV$1),"")</f>
        <v>0</v>
      </c>
      <c r="CW3" s="7">
        <f>IF(NOT(ISBLANK(Klassenliste!C6)),SUMIF($E3:$CS3,"&gt;"&amp;0,$E3:$CS3),"")</f>
        <v>0</v>
      </c>
      <c r="CX3" s="130">
        <f>IF(NOT(ISBLANK(Klassenliste!C6)),ABS(SUMIF($E3:$CS3,"&lt;"&amp;0,$E3:$CS3)),"")</f>
        <v>0</v>
      </c>
      <c r="CY3" s="7">
        <f>IF(NOT(ISBLANK(Klassenliste!C6)),COUNTIF($E3:$CS3,CY$1),"")</f>
        <v>0</v>
      </c>
      <c r="CZ3" s="7">
        <f>IF(NOT(ISBLANK(Klassenliste!C6)),COUNTIF($E3:$CS3,CZ$1),"")</f>
        <v>0</v>
      </c>
      <c r="DB3" s="110">
        <f aca="true" t="shared" si="0" ref="DB3:DB37">C3</f>
        <v>0</v>
      </c>
    </row>
    <row r="4" spans="1:106" ht="12.75">
      <c r="A4" s="7">
        <f>IF(NOT(ISBLANK(Klassenliste!A7)),Klassenliste!A7,"")</f>
        <v>2</v>
      </c>
      <c r="B4" s="7">
        <f>IF(NOT(ISBLANK(Klassenliste!B7)),Klassenliste!B7,"")</f>
        <v>0</v>
      </c>
      <c r="C4" s="110">
        <f>IF(NOT(ISBLANK(Klassenliste!C7)),Klassenliste!C7,"")</f>
        <v>0</v>
      </c>
      <c r="D4" s="1">
        <f>IF(NOT(ISBLANK(Klassenliste!D7)),Klassenliste!E7,"")</f>
        <v>0</v>
      </c>
      <c r="E4" s="124"/>
      <c r="F4" s="125"/>
      <c r="G4" s="125"/>
      <c r="H4" s="125"/>
      <c r="I4" s="126"/>
      <c r="J4" s="125"/>
      <c r="K4" s="125"/>
      <c r="L4" s="125"/>
      <c r="M4" s="125"/>
      <c r="N4" s="126"/>
      <c r="O4" s="125"/>
      <c r="P4" s="125"/>
      <c r="Q4" s="125"/>
      <c r="R4" s="125"/>
      <c r="S4" s="126"/>
      <c r="T4" s="125"/>
      <c r="U4" s="125"/>
      <c r="V4" s="125"/>
      <c r="W4" s="125"/>
      <c r="X4" s="126"/>
      <c r="Y4" s="125"/>
      <c r="Z4" s="125"/>
      <c r="AA4" s="125"/>
      <c r="AB4" s="125"/>
      <c r="AC4" s="126"/>
      <c r="AD4" s="125"/>
      <c r="AE4" s="125"/>
      <c r="AF4" s="128"/>
      <c r="AG4" s="128"/>
      <c r="AH4" s="147"/>
      <c r="AI4" s="125"/>
      <c r="AJ4" s="125"/>
      <c r="AK4" s="125"/>
      <c r="AL4" s="125"/>
      <c r="AM4" s="126"/>
      <c r="AN4" s="128"/>
      <c r="AO4" s="128"/>
      <c r="AP4" s="128"/>
      <c r="AQ4" s="125"/>
      <c r="AR4" s="126"/>
      <c r="AS4" s="128"/>
      <c r="AT4" s="128"/>
      <c r="AU4" s="128"/>
      <c r="AV4" s="128"/>
      <c r="AW4" s="147"/>
      <c r="AX4" s="127"/>
      <c r="AY4" s="127"/>
      <c r="AZ4" s="128"/>
      <c r="BA4" s="128"/>
      <c r="BB4" s="147"/>
      <c r="BC4" s="128"/>
      <c r="BD4" s="128"/>
      <c r="BE4" s="128"/>
      <c r="BF4" s="127"/>
      <c r="BG4" s="148"/>
      <c r="BH4" s="128"/>
      <c r="BI4" s="125"/>
      <c r="BJ4" s="125"/>
      <c r="BK4" s="125"/>
      <c r="BL4" s="126"/>
      <c r="BM4" s="127"/>
      <c r="BN4" s="127"/>
      <c r="BO4" s="128"/>
      <c r="BP4" s="125"/>
      <c r="BQ4" s="126"/>
      <c r="BR4" s="128"/>
      <c r="BS4" s="125"/>
      <c r="BT4" s="125"/>
      <c r="BU4" s="125"/>
      <c r="BV4" s="126"/>
      <c r="BW4" s="128"/>
      <c r="BX4" s="125"/>
      <c r="BY4" s="128"/>
      <c r="BZ4" s="128"/>
      <c r="CA4" s="147"/>
      <c r="CB4" s="128"/>
      <c r="CC4" s="125"/>
      <c r="CD4" s="125"/>
      <c r="CE4" s="125"/>
      <c r="CF4" s="126"/>
      <c r="CG4" s="128"/>
      <c r="CH4" s="125"/>
      <c r="CI4" s="125"/>
      <c r="CJ4" s="125"/>
      <c r="CK4" s="126"/>
      <c r="CL4" s="128"/>
      <c r="CM4" s="125"/>
      <c r="CN4" s="125"/>
      <c r="CO4" s="125"/>
      <c r="CP4" s="126"/>
      <c r="CQ4" s="128"/>
      <c r="CR4" s="125"/>
      <c r="CS4" s="125"/>
      <c r="CU4" s="7">
        <f>IF(NOT(ISBLANK(Klassenliste!C7)),COUNTIF($E4:$CS4,CU$1),"")</f>
        <v>0</v>
      </c>
      <c r="CV4" s="130">
        <f>IF(NOT(ISBLANK(Klassenliste!D7)),COUNTIF($E4:$CS4,CV$1),"")</f>
        <v>0</v>
      </c>
      <c r="CW4" s="7">
        <f>IF(NOT(ISBLANK(Klassenliste!C7)),SUMIF($E4:$CS4,"&gt;"&amp;0,$E4:$CS4),"")</f>
        <v>0</v>
      </c>
      <c r="CX4" s="130">
        <f>IF(NOT(ISBLANK(Klassenliste!C7)),ABS(SUMIF($E4:$CS4,"&lt;"&amp;0,$E4:$CS4)),"")</f>
        <v>0</v>
      </c>
      <c r="CY4" s="7">
        <f>IF(NOT(ISBLANK(Klassenliste!C7)),COUNTIF($E4:$CS4,CY$1),"")</f>
        <v>0</v>
      </c>
      <c r="CZ4" s="7">
        <f>IF(NOT(ISBLANK(Klassenliste!C7)),COUNTIF($E4:$CS4,CZ$1),"")</f>
        <v>0</v>
      </c>
      <c r="DB4" s="110">
        <f t="shared" si="0"/>
        <v>0</v>
      </c>
    </row>
    <row r="5" spans="1:106" ht="12.75">
      <c r="A5" s="7">
        <f>IF(NOT(ISBLANK(Klassenliste!A8)),Klassenliste!A8,"")</f>
        <v>3</v>
      </c>
      <c r="B5" s="7">
        <f>IF(NOT(ISBLANK(Klassenliste!B8)),Klassenliste!B8,"")</f>
        <v>0</v>
      </c>
      <c r="C5" s="110">
        <f>IF(NOT(ISBLANK(Klassenliste!C8)),Klassenliste!C8,"")</f>
        <v>0</v>
      </c>
      <c r="D5" s="1">
        <f>IF(NOT(ISBLANK(Klassenliste!D8)),Klassenliste!E8,"")</f>
        <v>0</v>
      </c>
      <c r="E5" s="124"/>
      <c r="F5" s="125"/>
      <c r="G5" s="125"/>
      <c r="H5" s="125"/>
      <c r="I5" s="126"/>
      <c r="J5" s="125"/>
      <c r="K5" s="125"/>
      <c r="L5" s="125"/>
      <c r="M5" s="125"/>
      <c r="N5" s="126"/>
      <c r="O5" s="125"/>
      <c r="P5" s="125"/>
      <c r="Q5" s="125"/>
      <c r="R5" s="125"/>
      <c r="S5" s="126"/>
      <c r="T5" s="125"/>
      <c r="U5" s="125"/>
      <c r="V5" s="125"/>
      <c r="W5" s="125"/>
      <c r="X5" s="126"/>
      <c r="Y5" s="125"/>
      <c r="Z5" s="125"/>
      <c r="AA5" s="125"/>
      <c r="AB5" s="125"/>
      <c r="AC5" s="126"/>
      <c r="AD5" s="125"/>
      <c r="AE5" s="125"/>
      <c r="AF5" s="128"/>
      <c r="AG5" s="128"/>
      <c r="AH5" s="147"/>
      <c r="AI5" s="125"/>
      <c r="AJ5" s="125"/>
      <c r="AK5" s="125"/>
      <c r="AL5" s="125"/>
      <c r="AM5" s="126"/>
      <c r="AN5" s="128"/>
      <c r="AO5" s="128"/>
      <c r="AP5" s="128"/>
      <c r="AQ5" s="125"/>
      <c r="AR5" s="126"/>
      <c r="AS5" s="128"/>
      <c r="AT5" s="128"/>
      <c r="AU5" s="128"/>
      <c r="AV5" s="128"/>
      <c r="AW5" s="147"/>
      <c r="AX5" s="127"/>
      <c r="AY5" s="127"/>
      <c r="AZ5" s="128"/>
      <c r="BA5" s="128"/>
      <c r="BB5" s="147"/>
      <c r="BC5" s="128"/>
      <c r="BD5" s="128"/>
      <c r="BE5" s="128"/>
      <c r="BF5" s="127"/>
      <c r="BG5" s="148"/>
      <c r="BH5" s="128"/>
      <c r="BI5" s="125"/>
      <c r="BJ5" s="125"/>
      <c r="BK5" s="125"/>
      <c r="BL5" s="126"/>
      <c r="BM5" s="127"/>
      <c r="BN5" s="127"/>
      <c r="BO5" s="128"/>
      <c r="BP5" s="125"/>
      <c r="BQ5" s="126"/>
      <c r="BR5" s="128"/>
      <c r="BS5" s="125"/>
      <c r="BT5" s="125"/>
      <c r="BU5" s="125"/>
      <c r="BV5" s="126"/>
      <c r="BW5" s="128"/>
      <c r="BX5" s="125"/>
      <c r="BY5" s="128"/>
      <c r="BZ5" s="128"/>
      <c r="CA5" s="147"/>
      <c r="CB5" s="128"/>
      <c r="CC5" s="125"/>
      <c r="CD5" s="125"/>
      <c r="CE5" s="125"/>
      <c r="CF5" s="126"/>
      <c r="CG5" s="128"/>
      <c r="CH5" s="125"/>
      <c r="CI5" s="125"/>
      <c r="CJ5" s="125"/>
      <c r="CK5" s="126"/>
      <c r="CL5" s="128"/>
      <c r="CM5" s="125"/>
      <c r="CN5" s="125"/>
      <c r="CO5" s="125"/>
      <c r="CP5" s="126"/>
      <c r="CQ5" s="128"/>
      <c r="CR5" s="125"/>
      <c r="CS5" s="125"/>
      <c r="CU5" s="7">
        <f>IF(NOT(ISBLANK(Klassenliste!C8)),COUNTIF($E5:$CS5,CU$1),"")</f>
        <v>0</v>
      </c>
      <c r="CV5" s="130">
        <f>IF(NOT(ISBLANK(Klassenliste!D8)),COUNTIF($E5:$CS5,CV$1),"")</f>
        <v>0</v>
      </c>
      <c r="CW5" s="7">
        <f>IF(NOT(ISBLANK(Klassenliste!C8)),SUMIF($E5:$CS5,"&gt;"&amp;0,$E5:$CS5),"")</f>
        <v>0</v>
      </c>
      <c r="CX5" s="130">
        <f>IF(NOT(ISBLANK(Klassenliste!C8)),ABS(SUMIF($E5:$CS5,"&lt;"&amp;0,$E5:$CS5)),"")</f>
        <v>0</v>
      </c>
      <c r="CY5" s="7">
        <f>IF(NOT(ISBLANK(Klassenliste!C8)),COUNTIF($E5:$CS5,CY$1),"")</f>
        <v>0</v>
      </c>
      <c r="CZ5" s="7">
        <f>IF(NOT(ISBLANK(Klassenliste!C8)),COUNTIF($E5:$CS5,CZ$1),"")</f>
        <v>0</v>
      </c>
      <c r="DB5" s="110">
        <f t="shared" si="0"/>
        <v>0</v>
      </c>
    </row>
    <row r="6" spans="1:106" ht="12.75">
      <c r="A6" s="7">
        <f>IF(NOT(ISBLANK(Klassenliste!A9)),Klassenliste!A9,"")</f>
        <v>4</v>
      </c>
      <c r="B6" s="7">
        <f>IF(NOT(ISBLANK(Klassenliste!B9)),Klassenliste!B9,"")</f>
        <v>0</v>
      </c>
      <c r="C6" s="110">
        <f>IF(NOT(ISBLANK(Klassenliste!C9)),Klassenliste!C9,"")</f>
        <v>0</v>
      </c>
      <c r="D6" s="1">
        <f>IF(NOT(ISBLANK(Klassenliste!D9)),Klassenliste!E9,"")</f>
        <v>0</v>
      </c>
      <c r="E6" s="124"/>
      <c r="F6" s="125"/>
      <c r="G6" s="125"/>
      <c r="H6" s="125"/>
      <c r="I6" s="126"/>
      <c r="J6" s="125"/>
      <c r="K6" s="125"/>
      <c r="L6" s="125"/>
      <c r="M6" s="125"/>
      <c r="N6" s="126"/>
      <c r="O6" s="125"/>
      <c r="P6" s="125"/>
      <c r="Q6" s="125"/>
      <c r="R6" s="125"/>
      <c r="S6" s="126"/>
      <c r="T6" s="125"/>
      <c r="U6" s="125"/>
      <c r="V6" s="125"/>
      <c r="W6" s="125"/>
      <c r="X6" s="126"/>
      <c r="Y6" s="125"/>
      <c r="Z6" s="125"/>
      <c r="AA6" s="125"/>
      <c r="AB6" s="125"/>
      <c r="AC6" s="126"/>
      <c r="AD6" s="125"/>
      <c r="AE6" s="125"/>
      <c r="AF6" s="128"/>
      <c r="AG6" s="128"/>
      <c r="AH6" s="147"/>
      <c r="AI6" s="125"/>
      <c r="AJ6" s="125"/>
      <c r="AK6" s="125"/>
      <c r="AL6" s="125"/>
      <c r="AM6" s="126"/>
      <c r="AN6" s="128"/>
      <c r="AO6" s="128"/>
      <c r="AP6" s="128"/>
      <c r="AQ6" s="125"/>
      <c r="AR6" s="126"/>
      <c r="AS6" s="128"/>
      <c r="AT6" s="128"/>
      <c r="AU6" s="128"/>
      <c r="AV6" s="128"/>
      <c r="AW6" s="147"/>
      <c r="AX6" s="127"/>
      <c r="AY6" s="127"/>
      <c r="AZ6" s="128"/>
      <c r="BA6" s="128"/>
      <c r="BB6" s="147"/>
      <c r="BC6" s="128"/>
      <c r="BD6" s="128"/>
      <c r="BE6" s="128"/>
      <c r="BF6" s="127"/>
      <c r="BG6" s="148"/>
      <c r="BH6" s="128"/>
      <c r="BI6" s="125"/>
      <c r="BJ6" s="125"/>
      <c r="BK6" s="125"/>
      <c r="BL6" s="126"/>
      <c r="BM6" s="127"/>
      <c r="BN6" s="127"/>
      <c r="BO6" s="128"/>
      <c r="BP6" s="125"/>
      <c r="BQ6" s="126"/>
      <c r="BR6" s="128"/>
      <c r="BS6" s="125"/>
      <c r="BT6" s="125"/>
      <c r="BU6" s="125"/>
      <c r="BV6" s="126"/>
      <c r="BW6" s="128"/>
      <c r="BX6" s="125"/>
      <c r="BY6" s="128"/>
      <c r="BZ6" s="128"/>
      <c r="CA6" s="147"/>
      <c r="CB6" s="128"/>
      <c r="CC6" s="125"/>
      <c r="CD6" s="125"/>
      <c r="CE6" s="125"/>
      <c r="CF6" s="126"/>
      <c r="CG6" s="128"/>
      <c r="CH6" s="125"/>
      <c r="CI6" s="125"/>
      <c r="CJ6" s="125"/>
      <c r="CK6" s="126"/>
      <c r="CL6" s="128"/>
      <c r="CM6" s="125"/>
      <c r="CN6" s="125"/>
      <c r="CO6" s="125"/>
      <c r="CP6" s="126"/>
      <c r="CQ6" s="128"/>
      <c r="CR6" s="125"/>
      <c r="CS6" s="125"/>
      <c r="CU6" s="7">
        <f>IF(NOT(ISBLANK(Klassenliste!C9)),COUNTIF($E6:$CS6,CU$1),"")</f>
        <v>0</v>
      </c>
      <c r="CV6" s="130">
        <f>IF(NOT(ISBLANK(Klassenliste!D9)),COUNTIF($E6:$CS6,CV$1),"")</f>
        <v>0</v>
      </c>
      <c r="CW6" s="7">
        <f>IF(NOT(ISBLANK(Klassenliste!C9)),SUMIF($E6:$CS6,"&gt;"&amp;0,$E6:$CS6),"")</f>
        <v>0</v>
      </c>
      <c r="CX6" s="130">
        <f>IF(NOT(ISBLANK(Klassenliste!C9)),ABS(SUMIF($E6:$CS6,"&lt;"&amp;0,$E6:$CS6)),"")</f>
        <v>0</v>
      </c>
      <c r="CY6" s="7">
        <f>IF(NOT(ISBLANK(Klassenliste!C9)),COUNTIF($E6:$CS6,CY$1),"")</f>
        <v>0</v>
      </c>
      <c r="CZ6" s="7">
        <f>IF(NOT(ISBLANK(Klassenliste!C9)),COUNTIF($E6:$CS6,CZ$1),"")</f>
        <v>0</v>
      </c>
      <c r="DB6" s="110">
        <f t="shared" si="0"/>
        <v>0</v>
      </c>
    </row>
    <row r="7" spans="1:106" ht="12.75">
      <c r="A7" s="131">
        <f>IF(NOT(ISBLANK(Klassenliste!A10)),Klassenliste!A10,"")</f>
        <v>5</v>
      </c>
      <c r="B7" s="131">
        <f>IF(NOT(ISBLANK(Klassenliste!B10)),Klassenliste!B10,"")</f>
        <v>0</v>
      </c>
      <c r="C7" s="132">
        <f>IF(NOT(ISBLANK(Klassenliste!C10)),Klassenliste!C10,"")</f>
        <v>0</v>
      </c>
      <c r="D7" s="133">
        <f>IF(NOT(ISBLANK(Klassenliste!D9)),Klassenliste!E9,"")</f>
        <v>0</v>
      </c>
      <c r="E7" s="134"/>
      <c r="F7" s="135"/>
      <c r="G7" s="135"/>
      <c r="H7" s="135"/>
      <c r="I7" s="136"/>
      <c r="J7" s="135"/>
      <c r="K7" s="135"/>
      <c r="L7" s="135"/>
      <c r="M7" s="135"/>
      <c r="N7" s="136"/>
      <c r="O7" s="135"/>
      <c r="P7" s="135"/>
      <c r="Q7" s="135"/>
      <c r="R7" s="135"/>
      <c r="S7" s="136"/>
      <c r="T7" s="135"/>
      <c r="U7" s="135"/>
      <c r="V7" s="135"/>
      <c r="W7" s="135"/>
      <c r="X7" s="136"/>
      <c r="Y7" s="135"/>
      <c r="Z7" s="135"/>
      <c r="AA7" s="135"/>
      <c r="AB7" s="135"/>
      <c r="AC7" s="136"/>
      <c r="AD7" s="135"/>
      <c r="AE7" s="135"/>
      <c r="AF7" s="138"/>
      <c r="AG7" s="138"/>
      <c r="AH7" s="149"/>
      <c r="AI7" s="135"/>
      <c r="AJ7" s="135"/>
      <c r="AK7" s="135"/>
      <c r="AL7" s="135"/>
      <c r="AM7" s="136"/>
      <c r="AN7" s="138"/>
      <c r="AO7" s="138"/>
      <c r="AP7" s="138"/>
      <c r="AQ7" s="135"/>
      <c r="AR7" s="136"/>
      <c r="AS7" s="138"/>
      <c r="AT7" s="138"/>
      <c r="AU7" s="138"/>
      <c r="AV7" s="138"/>
      <c r="AW7" s="149"/>
      <c r="AX7" s="137"/>
      <c r="AY7" s="137"/>
      <c r="AZ7" s="138"/>
      <c r="BA7" s="138"/>
      <c r="BB7" s="149"/>
      <c r="BC7" s="138"/>
      <c r="BD7" s="138"/>
      <c r="BE7" s="138"/>
      <c r="BF7" s="137"/>
      <c r="BG7" s="150"/>
      <c r="BH7" s="138"/>
      <c r="BI7" s="135"/>
      <c r="BJ7" s="135"/>
      <c r="BK7" s="135"/>
      <c r="BL7" s="136"/>
      <c r="BM7" s="137"/>
      <c r="BN7" s="137"/>
      <c r="BO7" s="138"/>
      <c r="BP7" s="135"/>
      <c r="BQ7" s="136"/>
      <c r="BR7" s="138"/>
      <c r="BS7" s="135"/>
      <c r="BT7" s="135"/>
      <c r="BU7" s="135"/>
      <c r="BV7" s="136"/>
      <c r="BW7" s="138"/>
      <c r="BX7" s="135"/>
      <c r="BY7" s="138"/>
      <c r="BZ7" s="138"/>
      <c r="CA7" s="149"/>
      <c r="CB7" s="138"/>
      <c r="CC7" s="135"/>
      <c r="CD7" s="135"/>
      <c r="CE7" s="135"/>
      <c r="CF7" s="136"/>
      <c r="CG7" s="138"/>
      <c r="CH7" s="135"/>
      <c r="CI7" s="135"/>
      <c r="CJ7" s="135"/>
      <c r="CK7" s="136"/>
      <c r="CL7" s="138"/>
      <c r="CM7" s="135"/>
      <c r="CN7" s="135"/>
      <c r="CO7" s="135"/>
      <c r="CP7" s="136"/>
      <c r="CQ7" s="138"/>
      <c r="CR7" s="135"/>
      <c r="CS7" s="135"/>
      <c r="CT7" s="131"/>
      <c r="CU7" s="131">
        <f>IF(NOT(ISBLANK(Klassenliste!C10)),COUNTIF($E7:$CS7,CU$1),"")</f>
        <v>0</v>
      </c>
      <c r="CV7" s="139">
        <f>IF(NOT(ISBLANK(Klassenliste!D10)),COUNTIF($E7:$CS7,CV$1),"")</f>
        <v>0</v>
      </c>
      <c r="CW7" s="131">
        <f>IF(NOT(ISBLANK(Klassenliste!C10)),SUMIF($E7:$CS7,"&gt;"&amp;0,$E7:$CS7),"")</f>
        <v>0</v>
      </c>
      <c r="CX7" s="139">
        <f>IF(NOT(ISBLANK(Klassenliste!C10)),ABS(SUMIF($E7:$CS7,"&lt;"&amp;0,$E7:$CS7)),"")</f>
        <v>0</v>
      </c>
      <c r="CY7" s="131">
        <f>IF(NOT(ISBLANK(Klassenliste!C10)),COUNTIF($E7:$CS7,CY$1),"")</f>
        <v>0</v>
      </c>
      <c r="CZ7" s="131">
        <f>IF(NOT(ISBLANK(Klassenliste!C10)),COUNTIF($E7:$CS7,CZ$1),"")</f>
        <v>0</v>
      </c>
      <c r="DA7" s="131"/>
      <c r="DB7" s="132">
        <f t="shared" si="0"/>
        <v>0</v>
      </c>
    </row>
    <row r="8" spans="1:106" ht="12.75">
      <c r="A8" s="7">
        <f>IF(NOT(ISBLANK(Klassenliste!A11)),Klassenliste!A11,"")</f>
        <v>6</v>
      </c>
      <c r="B8" s="7">
        <f>IF(NOT(ISBLANK(Klassenliste!B11)),Klassenliste!B11,"")</f>
        <v>0</v>
      </c>
      <c r="C8" s="110">
        <f>IF(NOT(ISBLANK(Klassenliste!C11)),Klassenliste!C11,"")</f>
        <v>0</v>
      </c>
      <c r="D8" s="1">
        <f>IF(NOT(ISBLANK(Klassenliste!D10)),Klassenliste!E10,"")</f>
        <v>0</v>
      </c>
      <c r="E8" s="124"/>
      <c r="F8" s="125"/>
      <c r="G8" s="125"/>
      <c r="H8" s="125"/>
      <c r="I8" s="126"/>
      <c r="J8" s="125"/>
      <c r="K8" s="125"/>
      <c r="L8" s="125"/>
      <c r="M8" s="125"/>
      <c r="N8" s="126"/>
      <c r="O8" s="125"/>
      <c r="P8" s="125"/>
      <c r="Q8" s="125"/>
      <c r="R8" s="125"/>
      <c r="S8" s="126"/>
      <c r="T8" s="125"/>
      <c r="U8" s="125"/>
      <c r="V8" s="125"/>
      <c r="W8" s="125"/>
      <c r="X8" s="126"/>
      <c r="Y8" s="125"/>
      <c r="Z8" s="125"/>
      <c r="AA8" s="125"/>
      <c r="AB8" s="125"/>
      <c r="AC8" s="126"/>
      <c r="AD8" s="125"/>
      <c r="AE8" s="125"/>
      <c r="AF8" s="128"/>
      <c r="AG8" s="128"/>
      <c r="AH8" s="147"/>
      <c r="AI8" s="125"/>
      <c r="AJ8" s="125"/>
      <c r="AK8" s="125"/>
      <c r="AL8" s="125"/>
      <c r="AM8" s="126"/>
      <c r="AN8" s="128"/>
      <c r="AO8" s="128"/>
      <c r="AP8" s="128"/>
      <c r="AQ8" s="125"/>
      <c r="AR8" s="126"/>
      <c r="AS8" s="128"/>
      <c r="AT8" s="128"/>
      <c r="AU8" s="128"/>
      <c r="AV8" s="128"/>
      <c r="AW8" s="147"/>
      <c r="AX8" s="127"/>
      <c r="AY8" s="127"/>
      <c r="AZ8" s="128"/>
      <c r="BA8" s="128"/>
      <c r="BB8" s="147"/>
      <c r="BC8" s="128"/>
      <c r="BD8" s="128"/>
      <c r="BE8" s="128"/>
      <c r="BF8" s="127"/>
      <c r="BG8" s="148"/>
      <c r="BH8" s="128"/>
      <c r="BI8" s="125"/>
      <c r="BJ8" s="125"/>
      <c r="BK8" s="125"/>
      <c r="BL8" s="126"/>
      <c r="BM8" s="127"/>
      <c r="BN8" s="127"/>
      <c r="BO8" s="128"/>
      <c r="BP8" s="125"/>
      <c r="BQ8" s="126"/>
      <c r="BR8" s="128"/>
      <c r="BS8" s="125"/>
      <c r="BT8" s="125"/>
      <c r="BU8" s="125"/>
      <c r="BV8" s="126"/>
      <c r="BW8" s="128"/>
      <c r="BX8" s="125"/>
      <c r="BY8" s="128"/>
      <c r="BZ8" s="128"/>
      <c r="CA8" s="147"/>
      <c r="CB8" s="128"/>
      <c r="CC8" s="125"/>
      <c r="CD8" s="125"/>
      <c r="CE8" s="125"/>
      <c r="CF8" s="126"/>
      <c r="CG8" s="128"/>
      <c r="CH8" s="125"/>
      <c r="CI8" s="125"/>
      <c r="CJ8" s="125"/>
      <c r="CK8" s="126"/>
      <c r="CL8" s="128"/>
      <c r="CM8" s="125"/>
      <c r="CN8" s="125"/>
      <c r="CO8" s="125"/>
      <c r="CP8" s="126"/>
      <c r="CQ8" s="128"/>
      <c r="CR8" s="125"/>
      <c r="CS8" s="125"/>
      <c r="CU8" s="7">
        <f>IF(NOT(ISBLANK(Klassenliste!C11)),COUNTIF($E8:$CS8,CU$1),"")</f>
        <v>0</v>
      </c>
      <c r="CV8" s="130">
        <f>IF(NOT(ISBLANK(Klassenliste!D11)),COUNTIF($E8:$CS8,CV$1),"")</f>
        <v>0</v>
      </c>
      <c r="CW8" s="7">
        <f>IF(NOT(ISBLANK(Klassenliste!C11)),SUMIF($E8:$CS8,"&gt;"&amp;0,$E8:$CS8),"")</f>
        <v>0</v>
      </c>
      <c r="CX8" s="130">
        <f>IF(NOT(ISBLANK(Klassenliste!C11)),ABS(SUMIF($E8:$CS8,"&lt;"&amp;0,$E8:$CS8)),"")</f>
        <v>0</v>
      </c>
      <c r="CY8" s="7">
        <f>IF(NOT(ISBLANK(Klassenliste!C11)),COUNTIF($E8:$CS8,CY$1),"")</f>
        <v>0</v>
      </c>
      <c r="CZ8" s="7">
        <f>IF(NOT(ISBLANK(Klassenliste!C11)),COUNTIF($E8:$CS8,CZ$1),"")</f>
        <v>0</v>
      </c>
      <c r="DB8" s="110">
        <f t="shared" si="0"/>
        <v>0</v>
      </c>
    </row>
    <row r="9" spans="1:106" ht="12.75">
      <c r="A9" s="7">
        <f>IF(NOT(ISBLANK(Klassenliste!A12)),Klassenliste!A12,"")</f>
        <v>7</v>
      </c>
      <c r="B9" s="7">
        <f>IF(NOT(ISBLANK(Klassenliste!B12)),Klassenliste!B12,"")</f>
        <v>0</v>
      </c>
      <c r="C9" s="110">
        <f>IF(NOT(ISBLANK(Klassenliste!C12)),Klassenliste!C12,"")</f>
        <v>0</v>
      </c>
      <c r="D9" s="1">
        <f>IF(NOT(ISBLANK(Klassenliste!D12)),Klassenliste!E12,"")</f>
        <v>0</v>
      </c>
      <c r="E9" s="124"/>
      <c r="F9" s="125"/>
      <c r="G9" s="125"/>
      <c r="H9" s="125"/>
      <c r="I9" s="126"/>
      <c r="J9" s="125"/>
      <c r="K9" s="125"/>
      <c r="L9" s="125"/>
      <c r="M9" s="125"/>
      <c r="N9" s="126"/>
      <c r="O9" s="125"/>
      <c r="P9" s="125"/>
      <c r="Q9" s="125"/>
      <c r="R9" s="125"/>
      <c r="S9" s="126"/>
      <c r="T9" s="125"/>
      <c r="U9" s="125"/>
      <c r="V9" s="125"/>
      <c r="W9" s="125"/>
      <c r="X9" s="126"/>
      <c r="Y9" s="125"/>
      <c r="Z9" s="125"/>
      <c r="AA9" s="125"/>
      <c r="AB9" s="125"/>
      <c r="AC9" s="126"/>
      <c r="AD9" s="125"/>
      <c r="AE9" s="125"/>
      <c r="AF9" s="128"/>
      <c r="AG9" s="128"/>
      <c r="AH9" s="147"/>
      <c r="AI9" s="125"/>
      <c r="AJ9" s="125"/>
      <c r="AK9" s="125"/>
      <c r="AL9" s="125"/>
      <c r="AM9" s="126"/>
      <c r="AN9" s="128"/>
      <c r="AO9" s="128"/>
      <c r="AP9" s="128"/>
      <c r="AQ9" s="125"/>
      <c r="AR9" s="126"/>
      <c r="AS9" s="128"/>
      <c r="AT9" s="128"/>
      <c r="AU9" s="128"/>
      <c r="AV9" s="128"/>
      <c r="AW9" s="147"/>
      <c r="AX9" s="127"/>
      <c r="AY9" s="127"/>
      <c r="AZ9" s="128"/>
      <c r="BA9" s="128"/>
      <c r="BB9" s="147"/>
      <c r="BC9" s="128"/>
      <c r="BD9" s="128"/>
      <c r="BE9" s="128"/>
      <c r="BF9" s="127"/>
      <c r="BG9" s="148"/>
      <c r="BH9" s="128"/>
      <c r="BI9" s="125"/>
      <c r="BJ9" s="125"/>
      <c r="BK9" s="125"/>
      <c r="BL9" s="126"/>
      <c r="BM9" s="127"/>
      <c r="BN9" s="127"/>
      <c r="BO9" s="128"/>
      <c r="BP9" s="125"/>
      <c r="BQ9" s="126"/>
      <c r="BR9" s="128"/>
      <c r="BS9" s="125"/>
      <c r="BT9" s="125"/>
      <c r="BU9" s="125"/>
      <c r="BV9" s="126"/>
      <c r="BW9" s="128"/>
      <c r="BX9" s="125"/>
      <c r="BY9" s="128"/>
      <c r="BZ9" s="128"/>
      <c r="CA9" s="147"/>
      <c r="CB9" s="128"/>
      <c r="CC9" s="125"/>
      <c r="CD9" s="125"/>
      <c r="CE9" s="125"/>
      <c r="CF9" s="126"/>
      <c r="CG9" s="128"/>
      <c r="CH9" s="125"/>
      <c r="CI9" s="125"/>
      <c r="CJ9" s="125"/>
      <c r="CK9" s="126"/>
      <c r="CL9" s="128"/>
      <c r="CM9" s="125"/>
      <c r="CN9" s="125"/>
      <c r="CO9" s="125"/>
      <c r="CP9" s="126"/>
      <c r="CQ9" s="128"/>
      <c r="CR9" s="125"/>
      <c r="CS9" s="125"/>
      <c r="CU9" s="7">
        <f>IF(NOT(ISBLANK(Klassenliste!C12)),COUNTIF($E9:$CS9,CU$1),"")</f>
        <v>0</v>
      </c>
      <c r="CV9" s="130">
        <f>IF(NOT(ISBLANK(Klassenliste!D12)),COUNTIF($E9:$CS9,CV$1),"")</f>
        <v>0</v>
      </c>
      <c r="CW9" s="7">
        <f>IF(NOT(ISBLANK(Klassenliste!C12)),SUMIF($E9:$CS9,"&gt;"&amp;0,$E9:$CS9),"")</f>
        <v>0</v>
      </c>
      <c r="CX9" s="130">
        <f>IF(NOT(ISBLANK(Klassenliste!C12)),ABS(SUMIF($E9:$CS9,"&lt;"&amp;0,$E9:$CS9)),"")</f>
        <v>0</v>
      </c>
      <c r="CY9" s="7">
        <f>IF(NOT(ISBLANK(Klassenliste!C12)),COUNTIF($E9:$CS9,CY$1),"")</f>
        <v>0</v>
      </c>
      <c r="CZ9" s="7">
        <f>IF(NOT(ISBLANK(Klassenliste!C12)),COUNTIF($E9:$CS9,CZ$1),"")</f>
        <v>0</v>
      </c>
      <c r="DB9" s="110">
        <f t="shared" si="0"/>
        <v>0</v>
      </c>
    </row>
    <row r="10" spans="1:106" ht="12.75">
      <c r="A10" s="7">
        <f>IF(NOT(ISBLANK(Klassenliste!A13)),Klassenliste!A13,"")</f>
        <v>8</v>
      </c>
      <c r="B10" s="7">
        <f>IF(NOT(ISBLANK(Klassenliste!B13)),Klassenliste!B13,"")</f>
        <v>0</v>
      </c>
      <c r="C10" s="110">
        <f>IF(NOT(ISBLANK(Klassenliste!C13)),Klassenliste!C13,"")</f>
        <v>0</v>
      </c>
      <c r="D10" s="1">
        <f>IF(NOT(ISBLANK(Klassenliste!D13)),Klassenliste!E13,"")</f>
        <v>0</v>
      </c>
      <c r="E10" s="124"/>
      <c r="F10" s="125"/>
      <c r="G10" s="125"/>
      <c r="H10" s="125"/>
      <c r="I10" s="126"/>
      <c r="J10" s="125"/>
      <c r="K10" s="125"/>
      <c r="L10" s="125"/>
      <c r="M10" s="125"/>
      <c r="N10" s="126"/>
      <c r="O10" s="125"/>
      <c r="P10" s="125"/>
      <c r="Q10" s="125"/>
      <c r="R10" s="125"/>
      <c r="S10" s="126"/>
      <c r="T10" s="125"/>
      <c r="U10" s="125"/>
      <c r="V10" s="125"/>
      <c r="W10" s="125"/>
      <c r="X10" s="126"/>
      <c r="Y10" s="125"/>
      <c r="Z10" s="125"/>
      <c r="AA10" s="125"/>
      <c r="AB10" s="125"/>
      <c r="AC10" s="126"/>
      <c r="AD10" s="125"/>
      <c r="AE10" s="125"/>
      <c r="AF10" s="128"/>
      <c r="AG10" s="128"/>
      <c r="AH10" s="147"/>
      <c r="AI10" s="125"/>
      <c r="AJ10" s="125"/>
      <c r="AK10" s="125"/>
      <c r="AL10" s="125"/>
      <c r="AM10" s="126"/>
      <c r="AN10" s="128"/>
      <c r="AO10" s="128"/>
      <c r="AP10" s="128"/>
      <c r="AQ10" s="125"/>
      <c r="AR10" s="126"/>
      <c r="AS10" s="128"/>
      <c r="AT10" s="128"/>
      <c r="AU10" s="128"/>
      <c r="AV10" s="128"/>
      <c r="AW10" s="147"/>
      <c r="AX10" s="127"/>
      <c r="AY10" s="127"/>
      <c r="AZ10" s="128"/>
      <c r="BA10" s="128"/>
      <c r="BB10" s="147"/>
      <c r="BC10" s="128"/>
      <c r="BD10" s="128"/>
      <c r="BE10" s="128"/>
      <c r="BF10" s="127"/>
      <c r="BG10" s="148"/>
      <c r="BH10" s="128"/>
      <c r="BI10" s="125"/>
      <c r="BJ10" s="125"/>
      <c r="BK10" s="125"/>
      <c r="BL10" s="126"/>
      <c r="BM10" s="127"/>
      <c r="BN10" s="127"/>
      <c r="BO10" s="128"/>
      <c r="BP10" s="125"/>
      <c r="BQ10" s="126"/>
      <c r="BR10" s="128"/>
      <c r="BS10" s="125"/>
      <c r="BT10" s="125"/>
      <c r="BU10" s="125"/>
      <c r="BV10" s="126"/>
      <c r="BW10" s="128"/>
      <c r="BX10" s="125"/>
      <c r="BY10" s="128"/>
      <c r="BZ10" s="128"/>
      <c r="CA10" s="147"/>
      <c r="CB10" s="128"/>
      <c r="CC10" s="125"/>
      <c r="CD10" s="125"/>
      <c r="CE10" s="125"/>
      <c r="CF10" s="126"/>
      <c r="CG10" s="128"/>
      <c r="CH10" s="125"/>
      <c r="CI10" s="125"/>
      <c r="CJ10" s="125"/>
      <c r="CK10" s="126"/>
      <c r="CL10" s="128"/>
      <c r="CM10" s="125"/>
      <c r="CN10" s="125"/>
      <c r="CO10" s="125"/>
      <c r="CP10" s="126"/>
      <c r="CQ10" s="128"/>
      <c r="CR10" s="125"/>
      <c r="CS10" s="125"/>
      <c r="CU10" s="7">
        <f>IF(NOT(ISBLANK(Klassenliste!C13)),COUNTIF($E10:$CS10,CU$1),"")</f>
        <v>0</v>
      </c>
      <c r="CV10" s="130">
        <f>IF(NOT(ISBLANK(Klassenliste!D13)),COUNTIF($E10:$CS10,CV$1),"")</f>
        <v>0</v>
      </c>
      <c r="CW10" s="7">
        <f>IF(NOT(ISBLANK(Klassenliste!C13)),SUMIF($E10:$CS10,"&gt;"&amp;0,$E10:$CS10),"")</f>
        <v>0</v>
      </c>
      <c r="CX10" s="130">
        <f>IF(NOT(ISBLANK(Klassenliste!C13)),ABS(SUMIF($E10:$CS10,"&lt;"&amp;0,$E10:$CS10)),"")</f>
        <v>0</v>
      </c>
      <c r="CY10" s="7">
        <f>IF(NOT(ISBLANK(Klassenliste!C13)),COUNTIF($E10:$CS10,CY$1),"")</f>
        <v>0</v>
      </c>
      <c r="CZ10" s="7">
        <f>IF(NOT(ISBLANK(Klassenliste!C13)),COUNTIF($E10:$CS10,CZ$1),"")</f>
        <v>0</v>
      </c>
      <c r="DB10" s="110">
        <f t="shared" si="0"/>
        <v>0</v>
      </c>
    </row>
    <row r="11" spans="1:106" ht="12.75">
      <c r="A11" s="7">
        <f>IF(NOT(ISBLANK(Klassenliste!A14)),Klassenliste!A14,"")</f>
        <v>9</v>
      </c>
      <c r="B11" s="7">
        <f>IF(NOT(ISBLANK(Klassenliste!B14)),Klassenliste!B14,"")</f>
        <v>0</v>
      </c>
      <c r="C11" s="110">
        <f>IF(NOT(ISBLANK(Klassenliste!C14)),Klassenliste!C14,"")</f>
        <v>0</v>
      </c>
      <c r="D11" s="1">
        <f>IF(NOT(ISBLANK(Klassenliste!D14)),Klassenliste!E14,"")</f>
        <v>0</v>
      </c>
      <c r="E11" s="124"/>
      <c r="F11" s="125"/>
      <c r="G11" s="125"/>
      <c r="H11" s="125"/>
      <c r="I11" s="126"/>
      <c r="J11" s="125"/>
      <c r="K11" s="125"/>
      <c r="L11" s="125"/>
      <c r="M11" s="125"/>
      <c r="N11" s="126"/>
      <c r="O11" s="125"/>
      <c r="P11" s="125"/>
      <c r="Q11" s="125"/>
      <c r="R11" s="125"/>
      <c r="S11" s="126"/>
      <c r="T11" s="125"/>
      <c r="U11" s="125"/>
      <c r="V11" s="125"/>
      <c r="W11" s="125"/>
      <c r="X11" s="126"/>
      <c r="Y11" s="125"/>
      <c r="Z11" s="125"/>
      <c r="AA11" s="125"/>
      <c r="AB11" s="125"/>
      <c r="AC11" s="126"/>
      <c r="AD11" s="125"/>
      <c r="AE11" s="125"/>
      <c r="AF11" s="128"/>
      <c r="AG11" s="128"/>
      <c r="AH11" s="147"/>
      <c r="AI11" s="125"/>
      <c r="AJ11" s="125"/>
      <c r="AK11" s="125"/>
      <c r="AL11" s="125"/>
      <c r="AM11" s="126"/>
      <c r="AN11" s="128"/>
      <c r="AO11" s="128"/>
      <c r="AP11" s="128"/>
      <c r="AQ11" s="125"/>
      <c r="AR11" s="126"/>
      <c r="AS11" s="128"/>
      <c r="AT11" s="128"/>
      <c r="AU11" s="128"/>
      <c r="AV11" s="128"/>
      <c r="AW11" s="147"/>
      <c r="AX11" s="127"/>
      <c r="AY11" s="127"/>
      <c r="AZ11" s="128"/>
      <c r="BA11" s="128"/>
      <c r="BB11" s="147"/>
      <c r="BC11" s="128"/>
      <c r="BD11" s="128"/>
      <c r="BE11" s="128"/>
      <c r="BF11" s="127"/>
      <c r="BG11" s="148"/>
      <c r="BH11" s="128"/>
      <c r="BI11" s="125"/>
      <c r="BJ11" s="125"/>
      <c r="BK11" s="125"/>
      <c r="BL11" s="126"/>
      <c r="BM11" s="127"/>
      <c r="BN11" s="127"/>
      <c r="BO11" s="128"/>
      <c r="BP11" s="125"/>
      <c r="BQ11" s="126"/>
      <c r="BR11" s="128"/>
      <c r="BS11" s="125"/>
      <c r="BT11" s="125"/>
      <c r="BU11" s="125"/>
      <c r="BV11" s="126"/>
      <c r="BW11" s="128"/>
      <c r="BX11" s="125"/>
      <c r="BY11" s="128"/>
      <c r="BZ11" s="128"/>
      <c r="CA11" s="147"/>
      <c r="CB11" s="128"/>
      <c r="CC11" s="125"/>
      <c r="CD11" s="125"/>
      <c r="CE11" s="125"/>
      <c r="CF11" s="126"/>
      <c r="CG11" s="128"/>
      <c r="CH11" s="125"/>
      <c r="CI11" s="125"/>
      <c r="CJ11" s="125"/>
      <c r="CK11" s="126"/>
      <c r="CL11" s="128"/>
      <c r="CM11" s="125"/>
      <c r="CN11" s="125"/>
      <c r="CO11" s="125"/>
      <c r="CP11" s="126"/>
      <c r="CQ11" s="128"/>
      <c r="CR11" s="125"/>
      <c r="CS11" s="125"/>
      <c r="CU11" s="7">
        <f>IF(NOT(ISBLANK(Klassenliste!C14)),COUNTIF($E11:$CS11,CU$1),"")</f>
        <v>0</v>
      </c>
      <c r="CV11" s="130">
        <f>IF(NOT(ISBLANK(Klassenliste!D14)),COUNTIF($E11:$CS11,CV$1),"")</f>
        <v>0</v>
      </c>
      <c r="CW11" s="7">
        <f>IF(NOT(ISBLANK(Klassenliste!C14)),SUMIF($E11:$CS11,"&gt;"&amp;0,$E11:$CS11),"")</f>
        <v>0</v>
      </c>
      <c r="CX11" s="130">
        <f>IF(NOT(ISBLANK(Klassenliste!C14)),ABS(SUMIF($E11:$CS11,"&lt;"&amp;0,$E11:$CS11)),"")</f>
        <v>0</v>
      </c>
      <c r="CY11" s="7">
        <f>IF(NOT(ISBLANK(Klassenliste!C14)),COUNTIF($E11:$CS11,CY$1),"")</f>
        <v>0</v>
      </c>
      <c r="CZ11" s="7">
        <f>IF(NOT(ISBLANK(Klassenliste!C14)),COUNTIF($E11:$CS11,CZ$1),"")</f>
        <v>0</v>
      </c>
      <c r="DB11" s="110">
        <f t="shared" si="0"/>
        <v>0</v>
      </c>
    </row>
    <row r="12" spans="1:106" ht="12.75">
      <c r="A12" s="131">
        <f>IF(NOT(ISBLANK(Klassenliste!A15)),Klassenliste!A15,"")</f>
        <v>10</v>
      </c>
      <c r="B12" s="131">
        <f>IF(NOT(ISBLANK(Klassenliste!B15)),Klassenliste!B15,"")</f>
        <v>0</v>
      </c>
      <c r="C12" s="132">
        <f>IF(NOT(ISBLANK(Klassenliste!C15)),Klassenliste!C15,"")</f>
        <v>0</v>
      </c>
      <c r="D12" s="133">
        <f>IF(NOT(ISBLANK(Klassenliste!D14)),Klassenliste!E14,"")</f>
        <v>0</v>
      </c>
      <c r="E12" s="134"/>
      <c r="F12" s="135"/>
      <c r="G12" s="135"/>
      <c r="H12" s="135"/>
      <c r="I12" s="136"/>
      <c r="J12" s="135"/>
      <c r="K12" s="135"/>
      <c r="L12" s="135"/>
      <c r="M12" s="135"/>
      <c r="N12" s="136"/>
      <c r="O12" s="135"/>
      <c r="P12" s="135"/>
      <c r="Q12" s="135"/>
      <c r="R12" s="135"/>
      <c r="S12" s="136"/>
      <c r="T12" s="135"/>
      <c r="U12" s="135"/>
      <c r="V12" s="135"/>
      <c r="W12" s="135"/>
      <c r="X12" s="136"/>
      <c r="Y12" s="135"/>
      <c r="Z12" s="135"/>
      <c r="AA12" s="135"/>
      <c r="AB12" s="135"/>
      <c r="AC12" s="136"/>
      <c r="AD12" s="135"/>
      <c r="AE12" s="135"/>
      <c r="AF12" s="138"/>
      <c r="AG12" s="138"/>
      <c r="AH12" s="149"/>
      <c r="AI12" s="135"/>
      <c r="AJ12" s="135"/>
      <c r="AK12" s="135"/>
      <c r="AL12" s="135"/>
      <c r="AM12" s="136"/>
      <c r="AN12" s="138"/>
      <c r="AO12" s="138"/>
      <c r="AP12" s="138"/>
      <c r="AQ12" s="135"/>
      <c r="AR12" s="136"/>
      <c r="AS12" s="138"/>
      <c r="AT12" s="138"/>
      <c r="AU12" s="138"/>
      <c r="AV12" s="138"/>
      <c r="AW12" s="149"/>
      <c r="AX12" s="137"/>
      <c r="AY12" s="137"/>
      <c r="AZ12" s="138"/>
      <c r="BA12" s="138"/>
      <c r="BB12" s="149"/>
      <c r="BC12" s="138"/>
      <c r="BD12" s="138"/>
      <c r="BE12" s="138"/>
      <c r="BF12" s="137"/>
      <c r="BG12" s="150"/>
      <c r="BH12" s="138"/>
      <c r="BI12" s="135"/>
      <c r="BJ12" s="135"/>
      <c r="BK12" s="135"/>
      <c r="BL12" s="136"/>
      <c r="BM12" s="137"/>
      <c r="BN12" s="137"/>
      <c r="BO12" s="138"/>
      <c r="BP12" s="135"/>
      <c r="BQ12" s="136"/>
      <c r="BR12" s="138"/>
      <c r="BS12" s="135"/>
      <c r="BT12" s="135"/>
      <c r="BU12" s="135"/>
      <c r="BV12" s="136"/>
      <c r="BW12" s="138"/>
      <c r="BX12" s="135"/>
      <c r="BY12" s="138"/>
      <c r="BZ12" s="138"/>
      <c r="CA12" s="149"/>
      <c r="CB12" s="138"/>
      <c r="CC12" s="135"/>
      <c r="CD12" s="135"/>
      <c r="CE12" s="135"/>
      <c r="CF12" s="136"/>
      <c r="CG12" s="138"/>
      <c r="CH12" s="135"/>
      <c r="CI12" s="135"/>
      <c r="CJ12" s="135"/>
      <c r="CK12" s="136"/>
      <c r="CL12" s="138"/>
      <c r="CM12" s="135"/>
      <c r="CN12" s="135"/>
      <c r="CO12" s="135"/>
      <c r="CP12" s="136"/>
      <c r="CQ12" s="138"/>
      <c r="CR12" s="135"/>
      <c r="CS12" s="135"/>
      <c r="CT12" s="131"/>
      <c r="CU12" s="131">
        <f>IF(NOT(ISBLANK(Klassenliste!C15)),COUNTIF($E12:$CS12,CU$1),"")</f>
        <v>0</v>
      </c>
      <c r="CV12" s="139">
        <f>IF(NOT(ISBLANK(Klassenliste!D15)),COUNTIF($E12:$CS12,CV$1),"")</f>
        <v>0</v>
      </c>
      <c r="CW12" s="131">
        <f>IF(NOT(ISBLANK(Klassenliste!C15)),SUMIF($E12:$CS12,"&gt;"&amp;0,$E12:$CS12),"")</f>
        <v>0</v>
      </c>
      <c r="CX12" s="139">
        <f>IF(NOT(ISBLANK(Klassenliste!C15)),ABS(SUMIF($E12:$CS12,"&lt;"&amp;0,$E12:$CS12)),"")</f>
        <v>0</v>
      </c>
      <c r="CY12" s="131">
        <f>IF(NOT(ISBLANK(Klassenliste!C15)),COUNTIF($E12:$CS12,CY$1),"")</f>
        <v>0</v>
      </c>
      <c r="CZ12" s="131">
        <f>IF(NOT(ISBLANK(Klassenliste!C15)),COUNTIF($E12:$CS12,CZ$1),"")</f>
        <v>0</v>
      </c>
      <c r="DA12" s="131"/>
      <c r="DB12" s="132">
        <f t="shared" si="0"/>
        <v>0</v>
      </c>
    </row>
    <row r="13" spans="1:106" ht="12.75">
      <c r="A13" s="7">
        <f>IF(NOT(ISBLANK(Klassenliste!A16)),Klassenliste!A16,"")</f>
        <v>11</v>
      </c>
      <c r="B13" s="7">
        <f>IF(NOT(ISBLANK(Klassenliste!B16)),Klassenliste!B16,"")</f>
        <v>0</v>
      </c>
      <c r="C13" s="110">
        <f>IF(NOT(ISBLANK(Klassenliste!C16)),Klassenliste!C16,"")</f>
        <v>0</v>
      </c>
      <c r="D13" s="1">
        <f>IF(NOT(ISBLANK(Klassenliste!D15)),Klassenliste!E15,"")</f>
        <v>0</v>
      </c>
      <c r="E13" s="124"/>
      <c r="F13" s="125"/>
      <c r="G13" s="125"/>
      <c r="H13" s="125"/>
      <c r="I13" s="126"/>
      <c r="J13" s="125"/>
      <c r="K13" s="125"/>
      <c r="L13" s="125"/>
      <c r="M13" s="125"/>
      <c r="N13" s="126"/>
      <c r="O13" s="125"/>
      <c r="P13" s="125"/>
      <c r="Q13" s="125"/>
      <c r="R13" s="125"/>
      <c r="S13" s="126"/>
      <c r="T13" s="125"/>
      <c r="U13" s="125"/>
      <c r="V13" s="125"/>
      <c r="W13" s="125"/>
      <c r="X13" s="126"/>
      <c r="Y13" s="125"/>
      <c r="Z13" s="125"/>
      <c r="AA13" s="125"/>
      <c r="AB13" s="125"/>
      <c r="AC13" s="126"/>
      <c r="AD13" s="125"/>
      <c r="AE13" s="125"/>
      <c r="AF13" s="128"/>
      <c r="AG13" s="128"/>
      <c r="AH13" s="147"/>
      <c r="AI13" s="125"/>
      <c r="AJ13" s="125"/>
      <c r="AK13" s="125"/>
      <c r="AL13" s="125"/>
      <c r="AM13" s="126"/>
      <c r="AN13" s="128"/>
      <c r="AO13" s="128"/>
      <c r="AP13" s="128"/>
      <c r="AQ13" s="125"/>
      <c r="AR13" s="126"/>
      <c r="AS13" s="128"/>
      <c r="AT13" s="128"/>
      <c r="AU13" s="128"/>
      <c r="AV13" s="128"/>
      <c r="AW13" s="147"/>
      <c r="AX13" s="127"/>
      <c r="AY13" s="127"/>
      <c r="AZ13" s="128"/>
      <c r="BA13" s="128"/>
      <c r="BB13" s="147"/>
      <c r="BC13" s="128"/>
      <c r="BD13" s="128"/>
      <c r="BE13" s="128"/>
      <c r="BF13" s="127"/>
      <c r="BG13" s="148"/>
      <c r="BH13" s="128"/>
      <c r="BI13" s="125"/>
      <c r="BJ13" s="125"/>
      <c r="BK13" s="125"/>
      <c r="BL13" s="126"/>
      <c r="BM13" s="127"/>
      <c r="BN13" s="127"/>
      <c r="BO13" s="128"/>
      <c r="BP13" s="125"/>
      <c r="BQ13" s="126"/>
      <c r="BR13" s="128"/>
      <c r="BS13" s="125"/>
      <c r="BT13" s="125"/>
      <c r="BU13" s="125"/>
      <c r="BV13" s="126"/>
      <c r="BW13" s="128"/>
      <c r="BX13" s="125"/>
      <c r="BY13" s="128"/>
      <c r="BZ13" s="128"/>
      <c r="CA13" s="147"/>
      <c r="CB13" s="128"/>
      <c r="CC13" s="125"/>
      <c r="CD13" s="125"/>
      <c r="CE13" s="125"/>
      <c r="CF13" s="126"/>
      <c r="CG13" s="128"/>
      <c r="CH13" s="125"/>
      <c r="CI13" s="125"/>
      <c r="CJ13" s="125"/>
      <c r="CK13" s="126"/>
      <c r="CL13" s="128"/>
      <c r="CM13" s="125"/>
      <c r="CN13" s="125"/>
      <c r="CO13" s="125"/>
      <c r="CP13" s="126"/>
      <c r="CQ13" s="128"/>
      <c r="CR13" s="125"/>
      <c r="CS13" s="125"/>
      <c r="CU13" s="7">
        <f>IF(NOT(ISBLANK(Klassenliste!C16)),COUNTIF($E13:$CS13,CU$1),"")</f>
        <v>0</v>
      </c>
      <c r="CV13" s="130">
        <f>IF(NOT(ISBLANK(Klassenliste!D16)),COUNTIF($E13:$CS13,CV$1),"")</f>
        <v>0</v>
      </c>
      <c r="CW13" s="7">
        <f>IF(NOT(ISBLANK(Klassenliste!C16)),SUMIF($E13:$CS13,"&gt;"&amp;0,$E13:$CS13),"")</f>
        <v>0</v>
      </c>
      <c r="CX13" s="130">
        <f>IF(NOT(ISBLANK(Klassenliste!C16)),ABS(SUMIF($E13:$CS13,"&lt;"&amp;0,$E13:$CS13)),"")</f>
        <v>0</v>
      </c>
      <c r="CY13" s="7">
        <f>IF(NOT(ISBLANK(Klassenliste!C16)),COUNTIF($E13:$CS13,CY$1),"")</f>
        <v>0</v>
      </c>
      <c r="CZ13" s="7">
        <f>IF(NOT(ISBLANK(Klassenliste!C16)),COUNTIF($E13:$CS13,CZ$1),"")</f>
        <v>0</v>
      </c>
      <c r="DB13" s="110">
        <f t="shared" si="0"/>
        <v>0</v>
      </c>
    </row>
    <row r="14" spans="1:106" ht="12.75">
      <c r="A14" s="7">
        <f>IF(NOT(ISBLANK(Klassenliste!A17)),Klassenliste!A17,"")</f>
        <v>12</v>
      </c>
      <c r="B14" s="7">
        <f>IF(NOT(ISBLANK(Klassenliste!B17)),Klassenliste!B17,"")</f>
        <v>0</v>
      </c>
      <c r="C14" s="110">
        <f>IF(NOT(ISBLANK(Klassenliste!C17)),Klassenliste!C17,"")</f>
        <v>0</v>
      </c>
      <c r="D14" s="1">
        <f>IF(NOT(ISBLANK(Klassenliste!D17)),Klassenliste!E17,"")</f>
        <v>0</v>
      </c>
      <c r="E14" s="124"/>
      <c r="F14" s="125"/>
      <c r="G14" s="125"/>
      <c r="H14" s="125"/>
      <c r="I14" s="126"/>
      <c r="J14" s="125"/>
      <c r="K14" s="125"/>
      <c r="L14" s="125"/>
      <c r="M14" s="125"/>
      <c r="N14" s="126"/>
      <c r="O14" s="125"/>
      <c r="P14" s="125"/>
      <c r="Q14" s="125"/>
      <c r="R14" s="125"/>
      <c r="S14" s="126"/>
      <c r="T14" s="125"/>
      <c r="U14" s="125"/>
      <c r="V14" s="125"/>
      <c r="W14" s="125"/>
      <c r="X14" s="126"/>
      <c r="Y14" s="125"/>
      <c r="Z14" s="125"/>
      <c r="AA14" s="125"/>
      <c r="AB14" s="125"/>
      <c r="AC14" s="126"/>
      <c r="AD14" s="125"/>
      <c r="AE14" s="125"/>
      <c r="AF14" s="128"/>
      <c r="AG14" s="128"/>
      <c r="AH14" s="147"/>
      <c r="AI14" s="125"/>
      <c r="AJ14" s="125"/>
      <c r="AK14" s="125"/>
      <c r="AL14" s="125"/>
      <c r="AM14" s="126"/>
      <c r="AN14" s="128"/>
      <c r="AO14" s="128"/>
      <c r="AP14" s="128"/>
      <c r="AQ14" s="125"/>
      <c r="AR14" s="126"/>
      <c r="AS14" s="128"/>
      <c r="AT14" s="128"/>
      <c r="AU14" s="128"/>
      <c r="AV14" s="128"/>
      <c r="AW14" s="147"/>
      <c r="AX14" s="127"/>
      <c r="AY14" s="127"/>
      <c r="AZ14" s="128"/>
      <c r="BA14" s="128"/>
      <c r="BB14" s="147"/>
      <c r="BC14" s="128"/>
      <c r="BD14" s="128"/>
      <c r="BE14" s="128"/>
      <c r="BF14" s="127"/>
      <c r="BG14" s="148"/>
      <c r="BH14" s="128"/>
      <c r="BI14" s="125"/>
      <c r="BJ14" s="125"/>
      <c r="BK14" s="125"/>
      <c r="BL14" s="126"/>
      <c r="BM14" s="127"/>
      <c r="BN14" s="127"/>
      <c r="BO14" s="128"/>
      <c r="BP14" s="125"/>
      <c r="BQ14" s="126"/>
      <c r="BR14" s="128"/>
      <c r="BS14" s="125"/>
      <c r="BT14" s="125"/>
      <c r="BU14" s="125"/>
      <c r="BV14" s="126"/>
      <c r="BW14" s="128"/>
      <c r="BX14" s="125"/>
      <c r="BY14" s="128"/>
      <c r="BZ14" s="128"/>
      <c r="CA14" s="147"/>
      <c r="CB14" s="128"/>
      <c r="CC14" s="125"/>
      <c r="CD14" s="125"/>
      <c r="CE14" s="125"/>
      <c r="CF14" s="126"/>
      <c r="CG14" s="128"/>
      <c r="CH14" s="125"/>
      <c r="CI14" s="125"/>
      <c r="CJ14" s="125"/>
      <c r="CK14" s="126"/>
      <c r="CL14" s="128"/>
      <c r="CM14" s="125"/>
      <c r="CN14" s="125"/>
      <c r="CO14" s="125"/>
      <c r="CP14" s="126"/>
      <c r="CQ14" s="128"/>
      <c r="CR14" s="125"/>
      <c r="CS14" s="125"/>
      <c r="CU14" s="7">
        <f>IF(NOT(ISBLANK(Klassenliste!C17)),COUNTIF($E14:$CS14,CU$1),"")</f>
        <v>0</v>
      </c>
      <c r="CV14" s="130">
        <f>IF(NOT(ISBLANK(Klassenliste!D17)),COUNTIF($E14:$CS14,CV$1),"")</f>
        <v>0</v>
      </c>
      <c r="CW14" s="7">
        <f>IF(NOT(ISBLANK(Klassenliste!C17)),SUMIF($E14:$CS14,"&gt;"&amp;0,$E14:$CS14),"")</f>
        <v>0</v>
      </c>
      <c r="CX14" s="130">
        <f>IF(NOT(ISBLANK(Klassenliste!C17)),ABS(SUMIF($E14:$CS14,"&lt;"&amp;0,$E14:$CS14)),"")</f>
        <v>0</v>
      </c>
      <c r="CY14" s="7">
        <f>IF(NOT(ISBLANK(Klassenliste!C17)),COUNTIF($E14:$CS14,CY$1),"")</f>
        <v>0</v>
      </c>
      <c r="CZ14" s="7">
        <f>IF(NOT(ISBLANK(Klassenliste!C17)),COUNTIF($E14:$CS14,CZ$1),"")</f>
        <v>0</v>
      </c>
      <c r="DB14" s="110">
        <f t="shared" si="0"/>
        <v>0</v>
      </c>
    </row>
    <row r="15" spans="1:106" ht="12.75">
      <c r="A15" s="7">
        <f>IF(NOT(ISBLANK(Klassenliste!A18)),Klassenliste!A18,"")</f>
        <v>13</v>
      </c>
      <c r="B15" s="7">
        <f>IF(NOT(ISBLANK(Klassenliste!B18)),Klassenliste!B18,"")</f>
        <v>0</v>
      </c>
      <c r="C15" s="110">
        <f>IF(NOT(ISBLANK(Klassenliste!C18)),Klassenliste!C18,"")</f>
        <v>0</v>
      </c>
      <c r="D15" s="1">
        <f>IF(NOT(ISBLANK(Klassenliste!D18)),Klassenliste!E18,"")</f>
        <v>0</v>
      </c>
      <c r="E15" s="124"/>
      <c r="F15" s="125"/>
      <c r="G15" s="125"/>
      <c r="H15" s="125"/>
      <c r="I15" s="126"/>
      <c r="J15" s="125"/>
      <c r="K15" s="125"/>
      <c r="L15" s="125"/>
      <c r="M15" s="125"/>
      <c r="N15" s="126"/>
      <c r="O15" s="125"/>
      <c r="P15" s="125"/>
      <c r="Q15" s="125"/>
      <c r="R15" s="125"/>
      <c r="S15" s="126"/>
      <c r="T15" s="125"/>
      <c r="U15" s="125"/>
      <c r="V15" s="125"/>
      <c r="W15" s="125"/>
      <c r="X15" s="126"/>
      <c r="Y15" s="125"/>
      <c r="Z15" s="125"/>
      <c r="AA15" s="125"/>
      <c r="AB15" s="125"/>
      <c r="AC15" s="126"/>
      <c r="AD15" s="125"/>
      <c r="AE15" s="125"/>
      <c r="AF15" s="128"/>
      <c r="AG15" s="128"/>
      <c r="AH15" s="147"/>
      <c r="AI15" s="125"/>
      <c r="AJ15" s="125"/>
      <c r="AK15" s="125"/>
      <c r="AL15" s="125"/>
      <c r="AM15" s="126"/>
      <c r="AN15" s="128"/>
      <c r="AO15" s="128"/>
      <c r="AP15" s="128"/>
      <c r="AQ15" s="125"/>
      <c r="AR15" s="126"/>
      <c r="AS15" s="128"/>
      <c r="AT15" s="128"/>
      <c r="AU15" s="128"/>
      <c r="AV15" s="128"/>
      <c r="AW15" s="147"/>
      <c r="AX15" s="127"/>
      <c r="AY15" s="127"/>
      <c r="AZ15" s="128"/>
      <c r="BA15" s="128"/>
      <c r="BB15" s="147"/>
      <c r="BC15" s="128"/>
      <c r="BD15" s="128"/>
      <c r="BE15" s="128"/>
      <c r="BF15" s="127"/>
      <c r="BG15" s="148"/>
      <c r="BH15" s="128"/>
      <c r="BI15" s="125"/>
      <c r="BJ15" s="125"/>
      <c r="BK15" s="125"/>
      <c r="BL15" s="126"/>
      <c r="BM15" s="127"/>
      <c r="BN15" s="127"/>
      <c r="BO15" s="128"/>
      <c r="BP15" s="125"/>
      <c r="BQ15" s="126"/>
      <c r="BR15" s="128"/>
      <c r="BS15" s="125"/>
      <c r="BT15" s="125"/>
      <c r="BU15" s="125"/>
      <c r="BV15" s="126"/>
      <c r="BW15" s="128"/>
      <c r="BX15" s="125"/>
      <c r="BY15" s="128"/>
      <c r="BZ15" s="128"/>
      <c r="CA15" s="147"/>
      <c r="CB15" s="128"/>
      <c r="CC15" s="125"/>
      <c r="CD15" s="125"/>
      <c r="CE15" s="125"/>
      <c r="CF15" s="126"/>
      <c r="CG15" s="128"/>
      <c r="CH15" s="125"/>
      <c r="CI15" s="125"/>
      <c r="CJ15" s="125"/>
      <c r="CK15" s="126"/>
      <c r="CL15" s="128"/>
      <c r="CM15" s="125"/>
      <c r="CN15" s="125"/>
      <c r="CO15" s="125"/>
      <c r="CP15" s="126"/>
      <c r="CQ15" s="128"/>
      <c r="CR15" s="125"/>
      <c r="CS15" s="125"/>
      <c r="CU15" s="7">
        <f>IF(NOT(ISBLANK(Klassenliste!C18)),COUNTIF($E15:$CS15,CU$1),"")</f>
        <v>0</v>
      </c>
      <c r="CV15" s="130">
        <f>IF(NOT(ISBLANK(Klassenliste!D18)),COUNTIF($E15:$CS15,CV$1),"")</f>
        <v>0</v>
      </c>
      <c r="CW15" s="7">
        <f>IF(NOT(ISBLANK(Klassenliste!C18)),SUMIF($E15:$CS15,"&gt;"&amp;0,$E15:$CS15),"")</f>
        <v>0</v>
      </c>
      <c r="CX15" s="130">
        <f>IF(NOT(ISBLANK(Klassenliste!C18)),ABS(SUMIF($E15:$CS15,"&lt;"&amp;0,$E15:$CS15)),"")</f>
        <v>0</v>
      </c>
      <c r="CY15" s="7">
        <f>IF(NOT(ISBLANK(Klassenliste!C18)),COUNTIF($E15:$CS15,CY$1),"")</f>
        <v>0</v>
      </c>
      <c r="CZ15" s="7">
        <f>IF(NOT(ISBLANK(Klassenliste!C18)),COUNTIF($E15:$CS15,CZ$1),"")</f>
        <v>0</v>
      </c>
      <c r="DB15" s="110">
        <f t="shared" si="0"/>
        <v>0</v>
      </c>
    </row>
    <row r="16" spans="1:106" ht="12.75">
      <c r="A16" s="7">
        <f>IF(NOT(ISBLANK(Klassenliste!A19)),Klassenliste!A19,"")</f>
        <v>14</v>
      </c>
      <c r="B16" s="7">
        <f>IF(NOT(ISBLANK(Klassenliste!B19)),Klassenliste!B19,"")</f>
        <v>0</v>
      </c>
      <c r="C16" s="110">
        <f>IF(NOT(ISBLANK(Klassenliste!C19)),Klassenliste!C19,"")</f>
        <v>0</v>
      </c>
      <c r="D16" s="1">
        <f>IF(NOT(ISBLANK(Klassenliste!D19)),Klassenliste!E19,"")</f>
        <v>0</v>
      </c>
      <c r="E16" s="124"/>
      <c r="F16" s="125"/>
      <c r="G16" s="125"/>
      <c r="H16" s="125"/>
      <c r="I16" s="126"/>
      <c r="J16" s="125"/>
      <c r="K16" s="125"/>
      <c r="L16" s="125"/>
      <c r="M16" s="125"/>
      <c r="N16" s="126"/>
      <c r="O16" s="125"/>
      <c r="P16" s="125"/>
      <c r="Q16" s="125"/>
      <c r="R16" s="125"/>
      <c r="S16" s="126"/>
      <c r="T16" s="125"/>
      <c r="U16" s="125"/>
      <c r="V16" s="125"/>
      <c r="W16" s="125"/>
      <c r="X16" s="126"/>
      <c r="Y16" s="125"/>
      <c r="Z16" s="125"/>
      <c r="AA16" s="125"/>
      <c r="AB16" s="125"/>
      <c r="AC16" s="126"/>
      <c r="AD16" s="125"/>
      <c r="AE16" s="125"/>
      <c r="AF16" s="128"/>
      <c r="AG16" s="128"/>
      <c r="AH16" s="147"/>
      <c r="AI16" s="125"/>
      <c r="AJ16" s="125"/>
      <c r="AK16" s="125"/>
      <c r="AL16" s="125"/>
      <c r="AM16" s="126"/>
      <c r="AN16" s="128"/>
      <c r="AO16" s="128"/>
      <c r="AP16" s="128"/>
      <c r="AQ16" s="125"/>
      <c r="AR16" s="126"/>
      <c r="AS16" s="128"/>
      <c r="AT16" s="128"/>
      <c r="AU16" s="128"/>
      <c r="AV16" s="128"/>
      <c r="AW16" s="147"/>
      <c r="AX16" s="127"/>
      <c r="AY16" s="127"/>
      <c r="AZ16" s="128"/>
      <c r="BA16" s="128"/>
      <c r="BB16" s="147"/>
      <c r="BC16" s="128"/>
      <c r="BD16" s="128"/>
      <c r="BE16" s="128"/>
      <c r="BF16" s="127"/>
      <c r="BG16" s="148"/>
      <c r="BH16" s="128"/>
      <c r="BI16" s="125"/>
      <c r="BJ16" s="125"/>
      <c r="BK16" s="125"/>
      <c r="BL16" s="126"/>
      <c r="BM16" s="127"/>
      <c r="BN16" s="127"/>
      <c r="BO16" s="128"/>
      <c r="BP16" s="125"/>
      <c r="BQ16" s="126"/>
      <c r="BR16" s="128"/>
      <c r="BS16" s="125"/>
      <c r="BT16" s="125"/>
      <c r="BU16" s="125"/>
      <c r="BV16" s="126"/>
      <c r="BW16" s="128"/>
      <c r="BX16" s="125"/>
      <c r="BY16" s="128"/>
      <c r="BZ16" s="128"/>
      <c r="CA16" s="147"/>
      <c r="CB16" s="128"/>
      <c r="CC16" s="125"/>
      <c r="CD16" s="125"/>
      <c r="CE16" s="125"/>
      <c r="CF16" s="126"/>
      <c r="CG16" s="128"/>
      <c r="CH16" s="125"/>
      <c r="CI16" s="125"/>
      <c r="CJ16" s="125"/>
      <c r="CK16" s="126"/>
      <c r="CL16" s="128"/>
      <c r="CM16" s="125"/>
      <c r="CN16" s="125"/>
      <c r="CO16" s="125"/>
      <c r="CP16" s="126"/>
      <c r="CQ16" s="128"/>
      <c r="CR16" s="125"/>
      <c r="CS16" s="125"/>
      <c r="CU16" s="7">
        <f>IF(NOT(ISBLANK(Klassenliste!C19)),COUNTIF($E16:$CS16,CU$1),"")</f>
        <v>0</v>
      </c>
      <c r="CV16" s="130">
        <f>IF(NOT(ISBLANK(Klassenliste!D19)),COUNTIF($E16:$CS16,CV$1),"")</f>
        <v>0</v>
      </c>
      <c r="CW16" s="7">
        <f>IF(NOT(ISBLANK(Klassenliste!C19)),SUMIF($E16:$CS16,"&gt;"&amp;0,$E16:$CS16),"")</f>
        <v>0</v>
      </c>
      <c r="CX16" s="130">
        <f>IF(NOT(ISBLANK(Klassenliste!C19)),ABS(SUMIF($E16:$CS16,"&lt;"&amp;0,$E16:$CS16)),"")</f>
        <v>0</v>
      </c>
      <c r="CY16" s="7">
        <f>IF(NOT(ISBLANK(Klassenliste!C19)),COUNTIF($E16:$CS16,CY$1),"")</f>
        <v>0</v>
      </c>
      <c r="CZ16" s="7">
        <f>IF(NOT(ISBLANK(Klassenliste!C19)),COUNTIF($E16:$CS16,CZ$1),"")</f>
        <v>0</v>
      </c>
      <c r="DB16" s="110">
        <f t="shared" si="0"/>
        <v>0</v>
      </c>
    </row>
    <row r="17" spans="1:106" ht="12.75">
      <c r="A17" s="131">
        <f>IF(NOT(ISBLANK(Klassenliste!A20)),Klassenliste!A20,"")</f>
        <v>15</v>
      </c>
      <c r="B17" s="131">
        <f>IF(NOT(ISBLANK(Klassenliste!B20)),Klassenliste!B20,"")</f>
        <v>0</v>
      </c>
      <c r="C17" s="132">
        <f>IF(NOT(ISBLANK(Klassenliste!C20)),Klassenliste!C20,"")</f>
        <v>0</v>
      </c>
      <c r="D17" s="133">
        <f>IF(NOT(ISBLANK(Klassenliste!D19)),Klassenliste!E19,"")</f>
        <v>0</v>
      </c>
      <c r="E17" s="134"/>
      <c r="F17" s="135"/>
      <c r="G17" s="135"/>
      <c r="H17" s="135"/>
      <c r="I17" s="136"/>
      <c r="J17" s="135"/>
      <c r="K17" s="135"/>
      <c r="L17" s="135"/>
      <c r="M17" s="135"/>
      <c r="N17" s="136"/>
      <c r="O17" s="135"/>
      <c r="P17" s="135"/>
      <c r="Q17" s="135"/>
      <c r="R17" s="135"/>
      <c r="S17" s="136"/>
      <c r="T17" s="135"/>
      <c r="U17" s="135"/>
      <c r="V17" s="135"/>
      <c r="W17" s="135"/>
      <c r="X17" s="136"/>
      <c r="Y17" s="135"/>
      <c r="Z17" s="135"/>
      <c r="AA17" s="135"/>
      <c r="AB17" s="135"/>
      <c r="AC17" s="136"/>
      <c r="AD17" s="135"/>
      <c r="AE17" s="138"/>
      <c r="AF17" s="138"/>
      <c r="AG17" s="138"/>
      <c r="AH17" s="149"/>
      <c r="AI17" s="135"/>
      <c r="AJ17" s="135"/>
      <c r="AK17" s="135"/>
      <c r="AL17" s="135"/>
      <c r="AM17" s="136"/>
      <c r="AN17" s="138"/>
      <c r="AO17" s="138"/>
      <c r="AP17" s="138"/>
      <c r="AQ17" s="135"/>
      <c r="AR17" s="136"/>
      <c r="AS17" s="138"/>
      <c r="AT17" s="138"/>
      <c r="AU17" s="138"/>
      <c r="AV17" s="138"/>
      <c r="AW17" s="140"/>
      <c r="AX17" s="137"/>
      <c r="AY17" s="137"/>
      <c r="AZ17" s="138"/>
      <c r="BA17" s="138"/>
      <c r="BB17" s="140"/>
      <c r="BC17" s="138"/>
      <c r="BD17" s="138"/>
      <c r="BE17" s="138"/>
      <c r="BF17" s="137"/>
      <c r="BG17" s="150"/>
      <c r="BH17" s="138"/>
      <c r="BI17" s="135"/>
      <c r="BJ17" s="135"/>
      <c r="BK17" s="135"/>
      <c r="BL17" s="136"/>
      <c r="BM17" s="137"/>
      <c r="BN17" s="137"/>
      <c r="BO17" s="138"/>
      <c r="BP17" s="135"/>
      <c r="BQ17" s="136"/>
      <c r="BR17" s="138"/>
      <c r="BS17" s="135"/>
      <c r="BT17" s="135"/>
      <c r="BU17" s="135"/>
      <c r="BV17" s="136"/>
      <c r="BW17" s="138"/>
      <c r="BX17" s="135"/>
      <c r="BY17" s="138"/>
      <c r="BZ17" s="138"/>
      <c r="CA17" s="149"/>
      <c r="CB17" s="138"/>
      <c r="CC17" s="135"/>
      <c r="CD17" s="135"/>
      <c r="CE17" s="135"/>
      <c r="CF17" s="136"/>
      <c r="CG17" s="138"/>
      <c r="CH17" s="135"/>
      <c r="CI17" s="135"/>
      <c r="CJ17" s="135"/>
      <c r="CK17" s="136"/>
      <c r="CL17" s="138"/>
      <c r="CM17" s="135"/>
      <c r="CN17" s="135"/>
      <c r="CO17" s="135"/>
      <c r="CP17" s="136"/>
      <c r="CQ17" s="138"/>
      <c r="CR17" s="135"/>
      <c r="CS17" s="135"/>
      <c r="CT17" s="131"/>
      <c r="CU17" s="131">
        <f>IF(NOT(ISBLANK(Klassenliste!C20)),COUNTIF($E17:$CS17,CU$1),"")</f>
        <v>0</v>
      </c>
      <c r="CV17" s="139">
        <f>IF(NOT(ISBLANK(Klassenliste!D20)),COUNTIF($E17:$CS17,CV$1),"")</f>
        <v>0</v>
      </c>
      <c r="CW17" s="131">
        <f>IF(NOT(ISBLANK(Klassenliste!C20)),SUMIF($E17:$CS17,"&gt;"&amp;0,$E17:$CS17),"")</f>
        <v>0</v>
      </c>
      <c r="CX17" s="139">
        <f>IF(NOT(ISBLANK(Klassenliste!C20)),ABS(SUMIF($E17:$CS17,"&lt;"&amp;0,$E17:$CS17)),"")</f>
        <v>0</v>
      </c>
      <c r="CY17" s="131">
        <f>IF(NOT(ISBLANK(Klassenliste!C20)),COUNTIF($E17:$CS17,CY$1),"")</f>
        <v>0</v>
      </c>
      <c r="CZ17" s="131">
        <f>IF(NOT(ISBLANK(Klassenliste!C20)),COUNTIF($E17:$CS17,CZ$1),"")</f>
        <v>0</v>
      </c>
      <c r="DA17" s="131"/>
      <c r="DB17" s="132">
        <f t="shared" si="0"/>
        <v>0</v>
      </c>
    </row>
    <row r="18" spans="1:106" ht="12.75">
      <c r="A18" s="7">
        <f>IF(NOT(ISBLANK(Klassenliste!A21)),Klassenliste!A21,"")</f>
        <v>16</v>
      </c>
      <c r="B18" s="7">
        <f>IF(NOT(ISBLANK(Klassenliste!B21)),Klassenliste!B21,"")</f>
        <v>0</v>
      </c>
      <c r="C18" s="110">
        <f>IF(NOT(ISBLANK(Klassenliste!C21)),Klassenliste!C21,"")</f>
        <v>0</v>
      </c>
      <c r="D18" s="1">
        <f>IF(NOT(ISBLANK(Klassenliste!D20)),Klassenliste!E20,"")</f>
        <v>0</v>
      </c>
      <c r="E18" s="124"/>
      <c r="F18" s="125"/>
      <c r="G18" s="125"/>
      <c r="H18" s="125"/>
      <c r="I18" s="126"/>
      <c r="J18" s="125"/>
      <c r="K18" s="125"/>
      <c r="L18" s="125"/>
      <c r="M18" s="125"/>
      <c r="N18" s="126"/>
      <c r="O18" s="125"/>
      <c r="P18" s="125"/>
      <c r="Q18" s="125"/>
      <c r="R18" s="125"/>
      <c r="S18" s="126"/>
      <c r="T18" s="125"/>
      <c r="U18" s="125"/>
      <c r="V18" s="125"/>
      <c r="W18" s="125"/>
      <c r="X18" s="126"/>
      <c r="Y18" s="125"/>
      <c r="Z18" s="125"/>
      <c r="AA18" s="125"/>
      <c r="AB18" s="125"/>
      <c r="AC18" s="126"/>
      <c r="AD18" s="125"/>
      <c r="AE18" s="125"/>
      <c r="AF18" s="128"/>
      <c r="AG18" s="128"/>
      <c r="AH18" s="147"/>
      <c r="AI18" s="125"/>
      <c r="AJ18" s="125"/>
      <c r="AK18" s="125"/>
      <c r="AL18" s="125"/>
      <c r="AM18" s="126"/>
      <c r="AN18" s="128"/>
      <c r="AO18" s="128"/>
      <c r="AP18" s="128"/>
      <c r="AQ18" s="125"/>
      <c r="AR18" s="126"/>
      <c r="AS18" s="128"/>
      <c r="AT18" s="128"/>
      <c r="AU18" s="128"/>
      <c r="AV18" s="128"/>
      <c r="AW18" s="147"/>
      <c r="AX18" s="127"/>
      <c r="AY18" s="127"/>
      <c r="AZ18" s="128"/>
      <c r="BA18" s="128"/>
      <c r="BB18" s="147"/>
      <c r="BC18" s="128"/>
      <c r="BD18" s="128"/>
      <c r="BE18" s="128"/>
      <c r="BF18" s="127"/>
      <c r="BG18" s="148"/>
      <c r="BH18" s="128"/>
      <c r="BI18" s="125"/>
      <c r="BJ18" s="125"/>
      <c r="BK18" s="125"/>
      <c r="BL18" s="126"/>
      <c r="BM18" s="127"/>
      <c r="BN18" s="127"/>
      <c r="BO18" s="128"/>
      <c r="BP18" s="125"/>
      <c r="BQ18" s="126"/>
      <c r="BR18" s="128"/>
      <c r="BS18" s="125"/>
      <c r="BT18" s="125"/>
      <c r="BU18" s="125"/>
      <c r="BV18" s="126"/>
      <c r="BW18" s="128"/>
      <c r="BX18" s="125"/>
      <c r="BY18" s="128"/>
      <c r="BZ18" s="128"/>
      <c r="CA18" s="147"/>
      <c r="CB18" s="128"/>
      <c r="CC18" s="125"/>
      <c r="CD18" s="125"/>
      <c r="CE18" s="125"/>
      <c r="CF18" s="126"/>
      <c r="CG18" s="128"/>
      <c r="CH18" s="125"/>
      <c r="CI18" s="125"/>
      <c r="CJ18" s="125"/>
      <c r="CK18" s="126"/>
      <c r="CL18" s="128"/>
      <c r="CM18" s="125"/>
      <c r="CN18" s="125"/>
      <c r="CO18" s="125"/>
      <c r="CP18" s="126"/>
      <c r="CQ18" s="128"/>
      <c r="CR18" s="125"/>
      <c r="CS18" s="125"/>
      <c r="CU18" s="7">
        <f>IF(NOT(ISBLANK(Klassenliste!C21)),COUNTIF($E18:$CS18,CU$1),"")</f>
        <v>0</v>
      </c>
      <c r="CV18" s="130">
        <f>IF(NOT(ISBLANK(Klassenliste!D21)),COUNTIF($E18:$CS18,CV$1),"")</f>
        <v>0</v>
      </c>
      <c r="CW18" s="7">
        <f>IF(NOT(ISBLANK(Klassenliste!C21)),SUMIF($E18:$CS18,"&gt;"&amp;0,$E18:$CS18),"")</f>
        <v>0</v>
      </c>
      <c r="CX18" s="130">
        <f>IF(NOT(ISBLANK(Klassenliste!C21)),ABS(SUMIF($E18:$CS18,"&lt;"&amp;0,$E18:$CS18)),"")</f>
        <v>0</v>
      </c>
      <c r="CY18" s="7">
        <f>IF(NOT(ISBLANK(Klassenliste!C21)),COUNTIF($E18:$CS18,CY$1),"")</f>
        <v>0</v>
      </c>
      <c r="CZ18" s="7">
        <f>IF(NOT(ISBLANK(Klassenliste!C21)),COUNTIF($E18:$CS18,CZ$1),"")</f>
        <v>0</v>
      </c>
      <c r="DB18" s="110">
        <f t="shared" si="0"/>
        <v>0</v>
      </c>
    </row>
    <row r="19" spans="1:106" ht="12.75">
      <c r="A19" s="7">
        <f>IF(NOT(ISBLANK(Klassenliste!A22)),Klassenliste!A22,"")</f>
        <v>17</v>
      </c>
      <c r="B19" s="7">
        <f>IF(NOT(ISBLANK(Klassenliste!B22)),Klassenliste!B22,"")</f>
        <v>0</v>
      </c>
      <c r="C19" s="110">
        <f>IF(NOT(ISBLANK(Klassenliste!C22)),Klassenliste!C22,"")</f>
        <v>0</v>
      </c>
      <c r="D19" s="1">
        <f>IF(NOT(ISBLANK(Klassenliste!D22)),Klassenliste!E22,"")</f>
        <v>0</v>
      </c>
      <c r="E19" s="124"/>
      <c r="F19" s="125"/>
      <c r="G19" s="125"/>
      <c r="H19" s="125"/>
      <c r="I19" s="126"/>
      <c r="J19" s="125"/>
      <c r="K19" s="125"/>
      <c r="L19" s="125"/>
      <c r="M19" s="125"/>
      <c r="N19" s="126"/>
      <c r="O19" s="125"/>
      <c r="P19" s="125"/>
      <c r="Q19" s="125"/>
      <c r="R19" s="125"/>
      <c r="S19" s="126"/>
      <c r="T19" s="125"/>
      <c r="U19" s="125"/>
      <c r="V19" s="125"/>
      <c r="W19" s="125"/>
      <c r="X19" s="126"/>
      <c r="Y19" s="125"/>
      <c r="Z19" s="125"/>
      <c r="AA19" s="128"/>
      <c r="AB19" s="125"/>
      <c r="AC19" s="126"/>
      <c r="AD19" s="125"/>
      <c r="AE19" s="125"/>
      <c r="AF19" s="128"/>
      <c r="AG19" s="128"/>
      <c r="AH19" s="147"/>
      <c r="AI19" s="125"/>
      <c r="AJ19" s="125"/>
      <c r="AK19" s="125"/>
      <c r="AL19" s="125"/>
      <c r="AM19" s="126"/>
      <c r="AN19" s="128"/>
      <c r="AO19" s="128"/>
      <c r="AP19" s="128"/>
      <c r="AQ19" s="125"/>
      <c r="AR19" s="126"/>
      <c r="AS19" s="128"/>
      <c r="AT19" s="128"/>
      <c r="AU19" s="128"/>
      <c r="AV19" s="128"/>
      <c r="AW19" s="147"/>
      <c r="AX19" s="127"/>
      <c r="AY19" s="127"/>
      <c r="AZ19" s="128"/>
      <c r="BA19" s="128"/>
      <c r="BB19" s="147"/>
      <c r="BC19" s="128"/>
      <c r="BD19" s="128"/>
      <c r="BE19" s="128"/>
      <c r="BF19" s="127"/>
      <c r="BG19" s="151"/>
      <c r="BH19" s="128"/>
      <c r="BI19" s="128"/>
      <c r="BJ19" s="125"/>
      <c r="BK19" s="125"/>
      <c r="BL19" s="126"/>
      <c r="BM19" s="127"/>
      <c r="BN19" s="127"/>
      <c r="BO19" s="128"/>
      <c r="BP19" s="125"/>
      <c r="BQ19" s="126"/>
      <c r="BR19" s="128"/>
      <c r="BS19" s="128"/>
      <c r="BT19" s="125"/>
      <c r="BU19" s="125"/>
      <c r="BV19" s="126"/>
      <c r="BW19" s="128"/>
      <c r="BX19" s="128"/>
      <c r="BY19" s="128"/>
      <c r="BZ19" s="128"/>
      <c r="CA19" s="147"/>
      <c r="CB19" s="128"/>
      <c r="CC19" s="128"/>
      <c r="CD19" s="125"/>
      <c r="CE19" s="125"/>
      <c r="CF19" s="126"/>
      <c r="CG19" s="128"/>
      <c r="CH19" s="128"/>
      <c r="CI19" s="125"/>
      <c r="CJ19" s="125"/>
      <c r="CK19" s="126"/>
      <c r="CL19" s="128"/>
      <c r="CM19" s="128"/>
      <c r="CN19" s="125"/>
      <c r="CO19" s="125"/>
      <c r="CP19" s="126"/>
      <c r="CQ19" s="128"/>
      <c r="CR19" s="128"/>
      <c r="CS19" s="125"/>
      <c r="CU19" s="7">
        <f>IF(NOT(ISBLANK(Klassenliste!C22)),COUNTIF($E19:$CS19,CU$1),"")</f>
        <v>0</v>
      </c>
      <c r="CV19" s="130">
        <f>IF(NOT(ISBLANK(Klassenliste!D22)),COUNTIF($E19:$CS19,CV$1),"")</f>
        <v>0</v>
      </c>
      <c r="CW19" s="7">
        <f>IF(NOT(ISBLANK(Klassenliste!C22)),SUMIF($E19:$CS19,"&gt;"&amp;0,$E19:$CS19),"")</f>
        <v>0</v>
      </c>
      <c r="CX19" s="130">
        <f>IF(NOT(ISBLANK(Klassenliste!C22)),ABS(SUMIF($E19:$CS19,"&lt;"&amp;0,$E19:$CS19)),"")</f>
        <v>0</v>
      </c>
      <c r="CY19" s="7">
        <f>IF(NOT(ISBLANK(Klassenliste!C22)),COUNTIF($E19:$CS19,CY$1),"")</f>
        <v>0</v>
      </c>
      <c r="CZ19" s="7">
        <f>IF(NOT(ISBLANK(Klassenliste!C22)),COUNTIF($E19:$CS19,CZ$1),"")</f>
        <v>0</v>
      </c>
      <c r="DB19" s="110">
        <f t="shared" si="0"/>
        <v>0</v>
      </c>
    </row>
    <row r="20" spans="1:106" ht="12.75">
      <c r="A20" s="7">
        <f>IF(NOT(ISBLANK(Klassenliste!A23)),Klassenliste!A23,"")</f>
        <v>18</v>
      </c>
      <c r="B20" s="7">
        <f>IF(NOT(ISBLANK(Klassenliste!B23)),Klassenliste!B23,"")</f>
        <v>0</v>
      </c>
      <c r="C20" s="110">
        <f>IF(NOT(ISBLANK(Klassenliste!C23)),Klassenliste!C23,"")</f>
        <v>0</v>
      </c>
      <c r="D20" s="1">
        <f>IF(NOT(ISBLANK(Klassenliste!D23)),Klassenliste!E23,"")</f>
        <v>0</v>
      </c>
      <c r="E20" s="124"/>
      <c r="F20" s="125"/>
      <c r="G20" s="125"/>
      <c r="H20" s="125"/>
      <c r="I20" s="126"/>
      <c r="J20" s="125"/>
      <c r="K20" s="125"/>
      <c r="L20" s="125"/>
      <c r="M20" s="125"/>
      <c r="N20" s="126"/>
      <c r="O20" s="125"/>
      <c r="P20" s="125"/>
      <c r="Q20" s="125"/>
      <c r="R20" s="125"/>
      <c r="S20" s="126"/>
      <c r="T20" s="125"/>
      <c r="U20" s="125"/>
      <c r="V20" s="125"/>
      <c r="W20" s="125"/>
      <c r="X20" s="126"/>
      <c r="Y20" s="125"/>
      <c r="Z20" s="125"/>
      <c r="AA20" s="125"/>
      <c r="AB20" s="125"/>
      <c r="AC20" s="126"/>
      <c r="AD20" s="125"/>
      <c r="AE20" s="125"/>
      <c r="AF20" s="128"/>
      <c r="AG20" s="128"/>
      <c r="AH20" s="147"/>
      <c r="AI20" s="125"/>
      <c r="AJ20" s="125"/>
      <c r="AK20" s="125"/>
      <c r="AL20" s="125"/>
      <c r="AM20" s="126"/>
      <c r="AN20" s="128"/>
      <c r="AO20" s="128"/>
      <c r="AP20" s="128"/>
      <c r="AQ20" s="125"/>
      <c r="AR20" s="126"/>
      <c r="AS20" s="128"/>
      <c r="AT20" s="128"/>
      <c r="AU20" s="128"/>
      <c r="AV20" s="128"/>
      <c r="AW20" s="147"/>
      <c r="AX20" s="127"/>
      <c r="AY20" s="127"/>
      <c r="AZ20" s="128"/>
      <c r="BA20" s="128"/>
      <c r="BB20" s="147"/>
      <c r="BC20" s="128"/>
      <c r="BD20" s="128"/>
      <c r="BE20" s="128"/>
      <c r="BF20" s="127"/>
      <c r="BG20" s="148"/>
      <c r="BH20" s="128"/>
      <c r="BI20" s="125"/>
      <c r="BJ20" s="125"/>
      <c r="BK20" s="125"/>
      <c r="BL20" s="126"/>
      <c r="BM20" s="127"/>
      <c r="BN20" s="127"/>
      <c r="BO20" s="128"/>
      <c r="BP20" s="125"/>
      <c r="BQ20" s="126"/>
      <c r="BR20" s="128"/>
      <c r="BS20" s="125"/>
      <c r="BT20" s="125"/>
      <c r="BU20" s="125"/>
      <c r="BV20" s="126"/>
      <c r="BW20" s="128"/>
      <c r="BX20" s="125"/>
      <c r="BY20" s="128"/>
      <c r="BZ20" s="128"/>
      <c r="CA20" s="147"/>
      <c r="CB20" s="128"/>
      <c r="CC20" s="125"/>
      <c r="CD20" s="125"/>
      <c r="CE20" s="125"/>
      <c r="CF20" s="126"/>
      <c r="CG20" s="128"/>
      <c r="CH20" s="125"/>
      <c r="CI20" s="125"/>
      <c r="CJ20" s="125"/>
      <c r="CK20" s="126"/>
      <c r="CL20" s="128"/>
      <c r="CM20" s="125"/>
      <c r="CN20" s="125"/>
      <c r="CO20" s="125"/>
      <c r="CP20" s="126"/>
      <c r="CQ20" s="128"/>
      <c r="CR20" s="125"/>
      <c r="CS20" s="125"/>
      <c r="CU20" s="7">
        <f>IF(NOT(ISBLANK(Klassenliste!C23)),COUNTIF($E20:$CS20,CU$1),"")</f>
        <v>0</v>
      </c>
      <c r="CV20" s="130">
        <f>IF(NOT(ISBLANK(Klassenliste!D23)),COUNTIF($E20:$CS20,CV$1),"")</f>
        <v>0</v>
      </c>
      <c r="CW20" s="7">
        <f>IF(NOT(ISBLANK(Klassenliste!C23)),SUMIF($E20:$CS20,"&gt;"&amp;0,$E20:$CS20),"")</f>
        <v>0</v>
      </c>
      <c r="CX20" s="130">
        <f>IF(NOT(ISBLANK(Klassenliste!C23)),ABS(SUMIF($E20:$CS20,"&lt;"&amp;0,$E20:$CS20)),"")</f>
        <v>0</v>
      </c>
      <c r="CY20" s="7">
        <f>IF(NOT(ISBLANK(Klassenliste!C23)),COUNTIF($E20:$CS20,CY$1),"")</f>
        <v>0</v>
      </c>
      <c r="CZ20" s="7">
        <f>IF(NOT(ISBLANK(Klassenliste!C23)),COUNTIF($E20:$CS20,CZ$1),"")</f>
        <v>0</v>
      </c>
      <c r="DB20" s="110">
        <f t="shared" si="0"/>
        <v>0</v>
      </c>
    </row>
    <row r="21" spans="1:106" ht="12.75">
      <c r="A21" s="7">
        <f>IF(NOT(ISBLANK(Klassenliste!A24)),Klassenliste!A24,"")</f>
        <v>19</v>
      </c>
      <c r="B21" s="7">
        <f>IF(NOT(ISBLANK(Klassenliste!B24)),Klassenliste!B24,"")</f>
        <v>0</v>
      </c>
      <c r="C21" s="110">
        <f>IF(NOT(ISBLANK(Klassenliste!C24)),Klassenliste!C24,"")</f>
        <v>0</v>
      </c>
      <c r="D21" s="1">
        <f>IF(NOT(ISBLANK(Klassenliste!D24)),Klassenliste!E24,"")</f>
        <v>0</v>
      </c>
      <c r="E21" s="124"/>
      <c r="F21" s="125"/>
      <c r="G21" s="125"/>
      <c r="H21" s="125"/>
      <c r="I21" s="126"/>
      <c r="J21" s="125"/>
      <c r="K21" s="125"/>
      <c r="L21" s="125"/>
      <c r="M21" s="125"/>
      <c r="N21" s="126"/>
      <c r="O21" s="125"/>
      <c r="P21" s="125"/>
      <c r="Q21" s="125"/>
      <c r="R21" s="125"/>
      <c r="S21" s="126"/>
      <c r="T21" s="125"/>
      <c r="U21" s="125"/>
      <c r="V21" s="125"/>
      <c r="W21" s="125"/>
      <c r="X21" s="126"/>
      <c r="Y21" s="125"/>
      <c r="Z21" s="125"/>
      <c r="AA21" s="125"/>
      <c r="AB21" s="125"/>
      <c r="AC21" s="126"/>
      <c r="AD21" s="125"/>
      <c r="AE21" s="125"/>
      <c r="AF21" s="128"/>
      <c r="AG21" s="128"/>
      <c r="AH21" s="147"/>
      <c r="AI21" s="125"/>
      <c r="AJ21" s="125"/>
      <c r="AK21" s="125"/>
      <c r="AL21" s="125"/>
      <c r="AM21" s="126"/>
      <c r="AN21" s="128"/>
      <c r="AO21" s="128"/>
      <c r="AP21" s="128"/>
      <c r="AQ21" s="125"/>
      <c r="AR21" s="126"/>
      <c r="AS21" s="128"/>
      <c r="AT21" s="128"/>
      <c r="AU21" s="128"/>
      <c r="AV21" s="128"/>
      <c r="AW21" s="147"/>
      <c r="AX21" s="127"/>
      <c r="AY21" s="127"/>
      <c r="AZ21" s="128"/>
      <c r="BA21" s="128"/>
      <c r="BB21" s="147"/>
      <c r="BC21" s="128"/>
      <c r="BD21" s="128"/>
      <c r="BE21" s="128"/>
      <c r="BF21" s="127"/>
      <c r="BG21" s="148"/>
      <c r="BH21" s="128"/>
      <c r="BI21" s="125"/>
      <c r="BJ21" s="125"/>
      <c r="BK21" s="125"/>
      <c r="BL21" s="126"/>
      <c r="BM21" s="127"/>
      <c r="BN21" s="127"/>
      <c r="BO21" s="128"/>
      <c r="BP21" s="125"/>
      <c r="BQ21" s="126"/>
      <c r="BR21" s="128"/>
      <c r="BS21" s="125"/>
      <c r="BT21" s="125"/>
      <c r="BU21" s="125"/>
      <c r="BV21" s="126"/>
      <c r="BW21" s="128"/>
      <c r="BX21" s="125"/>
      <c r="BY21" s="128"/>
      <c r="BZ21" s="128"/>
      <c r="CA21" s="147"/>
      <c r="CB21" s="128"/>
      <c r="CC21" s="125"/>
      <c r="CD21" s="125"/>
      <c r="CE21" s="125"/>
      <c r="CF21" s="126"/>
      <c r="CG21" s="128"/>
      <c r="CH21" s="125"/>
      <c r="CI21" s="125"/>
      <c r="CJ21" s="125"/>
      <c r="CK21" s="126"/>
      <c r="CL21" s="128"/>
      <c r="CM21" s="125"/>
      <c r="CN21" s="125"/>
      <c r="CO21" s="125"/>
      <c r="CP21" s="126"/>
      <c r="CQ21" s="128"/>
      <c r="CR21" s="125"/>
      <c r="CS21" s="125"/>
      <c r="CU21" s="7">
        <f>IF(NOT(ISBLANK(Klassenliste!C24)),COUNTIF($E21:$CS21,CU$1),"")</f>
        <v>0</v>
      </c>
      <c r="CV21" s="130">
        <f>IF(NOT(ISBLANK(Klassenliste!D24)),COUNTIF($E21:$CS21,CV$1),"")</f>
        <v>0</v>
      </c>
      <c r="CW21" s="7">
        <f>IF(NOT(ISBLANK(Klassenliste!C24)),SUMIF($E21:$CS21,"&gt;"&amp;0,$E21:$CS21),"")</f>
        <v>0</v>
      </c>
      <c r="CX21" s="130">
        <f>IF(NOT(ISBLANK(Klassenliste!C24)),ABS(SUMIF($E21:$CS21,"&lt;"&amp;0,$E21:$CS21)),"")</f>
        <v>0</v>
      </c>
      <c r="CY21" s="7">
        <f>IF(NOT(ISBLANK(Klassenliste!C24)),COUNTIF($E21:$CS21,CY$1),"")</f>
        <v>0</v>
      </c>
      <c r="CZ21" s="7">
        <f>IF(NOT(ISBLANK(Klassenliste!C24)),COUNTIF($E21:$CS21,CZ$1),"")</f>
        <v>0</v>
      </c>
      <c r="DB21" s="110">
        <f t="shared" si="0"/>
        <v>0</v>
      </c>
    </row>
    <row r="22" spans="1:106" ht="12.75">
      <c r="A22" s="131">
        <f>IF(NOT(ISBLANK(Klassenliste!A25)),Klassenliste!A25,"")</f>
        <v>20</v>
      </c>
      <c r="B22" s="131">
        <f>IF(NOT(ISBLANK(Klassenliste!B25)),Klassenliste!B25,"")</f>
        <v>0</v>
      </c>
      <c r="C22" s="132">
        <f>IF(NOT(ISBLANK(Klassenliste!C25)),Klassenliste!C25,"")</f>
        <v>0</v>
      </c>
      <c r="D22" s="133">
        <f>IF(NOT(ISBLANK(Klassenliste!D24)),Klassenliste!E24,"")</f>
        <v>0</v>
      </c>
      <c r="E22" s="134"/>
      <c r="F22" s="135"/>
      <c r="G22" s="135"/>
      <c r="H22" s="135"/>
      <c r="I22" s="136"/>
      <c r="J22" s="135"/>
      <c r="K22" s="135"/>
      <c r="L22" s="135"/>
      <c r="M22" s="135"/>
      <c r="N22" s="136"/>
      <c r="O22" s="135"/>
      <c r="P22" s="135"/>
      <c r="Q22" s="135"/>
      <c r="R22" s="135"/>
      <c r="S22" s="136"/>
      <c r="T22" s="135"/>
      <c r="U22" s="135"/>
      <c r="V22" s="135"/>
      <c r="W22" s="135"/>
      <c r="X22" s="136"/>
      <c r="Y22" s="135"/>
      <c r="Z22" s="135"/>
      <c r="AA22" s="135"/>
      <c r="AB22" s="135"/>
      <c r="AC22" s="136"/>
      <c r="AD22" s="135"/>
      <c r="AE22" s="135"/>
      <c r="AF22" s="138"/>
      <c r="AG22" s="138"/>
      <c r="AH22" s="149"/>
      <c r="AI22" s="135"/>
      <c r="AJ22" s="135"/>
      <c r="AK22" s="135"/>
      <c r="AL22" s="135"/>
      <c r="AM22" s="136"/>
      <c r="AN22" s="138"/>
      <c r="AO22" s="138"/>
      <c r="AP22" s="138"/>
      <c r="AQ22" s="135"/>
      <c r="AR22" s="136"/>
      <c r="AS22" s="138"/>
      <c r="AT22" s="138"/>
      <c r="AU22" s="138"/>
      <c r="AV22" s="138"/>
      <c r="AW22" s="149"/>
      <c r="AX22" s="137"/>
      <c r="AY22" s="137"/>
      <c r="AZ22" s="138"/>
      <c r="BA22" s="138"/>
      <c r="BB22" s="149"/>
      <c r="BC22" s="138"/>
      <c r="BD22" s="138"/>
      <c r="BE22" s="138"/>
      <c r="BF22" s="137"/>
      <c r="BG22" s="150"/>
      <c r="BH22" s="138"/>
      <c r="BI22" s="135"/>
      <c r="BJ22" s="135"/>
      <c r="BK22" s="135"/>
      <c r="BL22" s="136"/>
      <c r="BM22" s="137"/>
      <c r="BN22" s="137"/>
      <c r="BO22" s="138"/>
      <c r="BP22" s="135"/>
      <c r="BQ22" s="136"/>
      <c r="BR22" s="138"/>
      <c r="BS22" s="135"/>
      <c r="BT22" s="135"/>
      <c r="BU22" s="135"/>
      <c r="BV22" s="136"/>
      <c r="BW22" s="138"/>
      <c r="BX22" s="135"/>
      <c r="BY22" s="138"/>
      <c r="BZ22" s="138"/>
      <c r="CA22" s="149"/>
      <c r="CB22" s="138"/>
      <c r="CC22" s="135"/>
      <c r="CD22" s="135"/>
      <c r="CE22" s="135"/>
      <c r="CF22" s="136"/>
      <c r="CG22" s="138"/>
      <c r="CH22" s="135"/>
      <c r="CI22" s="135"/>
      <c r="CJ22" s="135"/>
      <c r="CK22" s="136"/>
      <c r="CL22" s="138"/>
      <c r="CM22" s="135"/>
      <c r="CN22" s="135"/>
      <c r="CO22" s="135"/>
      <c r="CP22" s="136"/>
      <c r="CQ22" s="138"/>
      <c r="CR22" s="135"/>
      <c r="CS22" s="135"/>
      <c r="CT22" s="131"/>
      <c r="CU22" s="131">
        <f>IF(NOT(ISBLANK(Klassenliste!C25)),COUNTIF($E22:$CS22,CU$1),"")</f>
        <v>0</v>
      </c>
      <c r="CV22" s="139">
        <f>IF(NOT(ISBLANK(Klassenliste!D25)),COUNTIF($E22:$CS22,CV$1),"")</f>
        <v>0</v>
      </c>
      <c r="CW22" s="131">
        <f>IF(NOT(ISBLANK(Klassenliste!C25)),SUMIF($E22:$CS22,"&gt;"&amp;0,$E22:$CS22),"")</f>
        <v>0</v>
      </c>
      <c r="CX22" s="139">
        <f>IF(NOT(ISBLANK(Klassenliste!C25)),ABS(SUMIF($E22:$CS22,"&lt;"&amp;0,$E22:$CS22)),"")</f>
        <v>0</v>
      </c>
      <c r="CY22" s="131">
        <f>IF(NOT(ISBLANK(Klassenliste!C25)),COUNTIF($E22:$CS22,CY$1),"")</f>
        <v>0</v>
      </c>
      <c r="CZ22" s="131">
        <f>IF(NOT(ISBLANK(Klassenliste!C25)),COUNTIF($E22:$CS22,CZ$1),"")</f>
        <v>0</v>
      </c>
      <c r="DA22" s="131"/>
      <c r="DB22" s="132">
        <f t="shared" si="0"/>
        <v>0</v>
      </c>
    </row>
    <row r="23" spans="1:106" ht="12.75">
      <c r="A23" s="7">
        <f>IF(NOT(ISBLANK(Klassenliste!A26)),Klassenliste!A26,"")</f>
        <v>21</v>
      </c>
      <c r="B23" s="7">
        <f>IF(NOT(ISBLANK(Klassenliste!B26)),Klassenliste!B26,"")</f>
        <v>0</v>
      </c>
      <c r="C23" s="110">
        <f>IF(NOT(ISBLANK(Klassenliste!C26)),Klassenliste!C26,"")</f>
        <v>0</v>
      </c>
      <c r="D23" s="1">
        <f>IF(NOT(ISBLANK(Klassenliste!D25)),Klassenliste!E25,"")</f>
        <v>0</v>
      </c>
      <c r="E23" s="124"/>
      <c r="F23" s="125"/>
      <c r="G23" s="125"/>
      <c r="H23" s="125"/>
      <c r="I23" s="126"/>
      <c r="J23" s="125"/>
      <c r="K23" s="125"/>
      <c r="L23" s="125"/>
      <c r="M23" s="125"/>
      <c r="N23" s="126"/>
      <c r="O23" s="125"/>
      <c r="P23" s="125"/>
      <c r="Q23" s="125"/>
      <c r="R23" s="125"/>
      <c r="S23" s="126"/>
      <c r="T23" s="125"/>
      <c r="U23" s="125"/>
      <c r="V23" s="125"/>
      <c r="W23" s="125"/>
      <c r="X23" s="126"/>
      <c r="Y23" s="125"/>
      <c r="Z23" s="125"/>
      <c r="AA23" s="125"/>
      <c r="AB23" s="125"/>
      <c r="AC23" s="126"/>
      <c r="AD23" s="125"/>
      <c r="AE23" s="125"/>
      <c r="AF23" s="128"/>
      <c r="AG23" s="128"/>
      <c r="AH23" s="147"/>
      <c r="AI23" s="125"/>
      <c r="AJ23" s="125"/>
      <c r="AK23" s="125"/>
      <c r="AL23" s="125"/>
      <c r="AM23" s="126"/>
      <c r="AN23" s="128"/>
      <c r="AO23" s="128"/>
      <c r="AP23" s="128"/>
      <c r="AQ23" s="125"/>
      <c r="AR23" s="126"/>
      <c r="AS23" s="128"/>
      <c r="AT23" s="128"/>
      <c r="AU23" s="128"/>
      <c r="AV23" s="128"/>
      <c r="AW23" s="147"/>
      <c r="AX23" s="127"/>
      <c r="AY23" s="127"/>
      <c r="AZ23" s="128"/>
      <c r="BA23" s="128"/>
      <c r="BB23" s="147"/>
      <c r="BC23" s="128"/>
      <c r="BD23" s="128"/>
      <c r="BE23" s="128"/>
      <c r="BF23" s="127"/>
      <c r="BG23" s="148"/>
      <c r="BH23" s="128"/>
      <c r="BI23" s="125"/>
      <c r="BJ23" s="125"/>
      <c r="BK23" s="125"/>
      <c r="BL23" s="126"/>
      <c r="BM23" s="127"/>
      <c r="BN23" s="127"/>
      <c r="BO23" s="128"/>
      <c r="BP23" s="125"/>
      <c r="BQ23" s="126"/>
      <c r="BR23" s="128"/>
      <c r="BS23" s="125"/>
      <c r="BT23" s="125"/>
      <c r="BU23" s="125"/>
      <c r="BV23" s="126"/>
      <c r="BW23" s="128"/>
      <c r="BX23" s="125"/>
      <c r="BY23" s="128"/>
      <c r="BZ23" s="128"/>
      <c r="CA23" s="147"/>
      <c r="CB23" s="128"/>
      <c r="CC23" s="125"/>
      <c r="CD23" s="125"/>
      <c r="CE23" s="125"/>
      <c r="CF23" s="126"/>
      <c r="CG23" s="128"/>
      <c r="CH23" s="125"/>
      <c r="CI23" s="125"/>
      <c r="CJ23" s="125"/>
      <c r="CK23" s="126"/>
      <c r="CL23" s="128"/>
      <c r="CM23" s="125"/>
      <c r="CN23" s="125"/>
      <c r="CO23" s="125"/>
      <c r="CP23" s="126"/>
      <c r="CQ23" s="128"/>
      <c r="CR23" s="125"/>
      <c r="CS23" s="125"/>
      <c r="CU23" s="7">
        <f>IF(NOT(ISBLANK(Klassenliste!C26)),COUNTIF($E23:$CS23,CU$1),"")</f>
        <v>0</v>
      </c>
      <c r="CV23" s="130">
        <f>IF(NOT(ISBLANK(Klassenliste!D26)),COUNTIF($E23:$CS23,CV$1),"")</f>
        <v>0</v>
      </c>
      <c r="CW23" s="7">
        <f>IF(NOT(ISBLANK(Klassenliste!C26)),SUMIF($E23:$CS23,"&gt;"&amp;0,$E23:$CS23),"")</f>
        <v>0</v>
      </c>
      <c r="CX23" s="130">
        <f>IF(NOT(ISBLANK(Klassenliste!C26)),ABS(SUMIF($E23:$CS23,"&lt;"&amp;0,$E23:$CS23)),"")</f>
        <v>0</v>
      </c>
      <c r="CY23" s="7">
        <f>IF(NOT(ISBLANK(Klassenliste!C26)),COUNTIF($E23:$CS23,CY$1),"")</f>
        <v>0</v>
      </c>
      <c r="CZ23" s="7">
        <f>IF(NOT(ISBLANK(Klassenliste!C26)),COUNTIF($E23:$CS23,CZ$1),"")</f>
        <v>0</v>
      </c>
      <c r="DB23" s="110">
        <f t="shared" si="0"/>
        <v>0</v>
      </c>
    </row>
    <row r="24" spans="1:106" ht="12.75">
      <c r="A24" s="7">
        <f>IF(NOT(ISBLANK(Klassenliste!A27)),Klassenliste!A27,"")</f>
        <v>22</v>
      </c>
      <c r="B24" s="7">
        <f>IF(NOT(ISBLANK(Klassenliste!B27)),Klassenliste!B27,"")</f>
        <v>0</v>
      </c>
      <c r="C24" s="110">
        <f>IF(NOT(ISBLANK(Klassenliste!C27)),Klassenliste!C27,"")</f>
        <v>0</v>
      </c>
      <c r="D24" s="1">
        <f>IF(NOT(ISBLANK(Klassenliste!D27)),Klassenliste!E27,"")</f>
        <v>0</v>
      </c>
      <c r="E24" s="124"/>
      <c r="F24" s="125"/>
      <c r="G24" s="125"/>
      <c r="H24" s="125"/>
      <c r="I24" s="126"/>
      <c r="J24" s="125"/>
      <c r="K24" s="125"/>
      <c r="L24" s="125"/>
      <c r="M24" s="125"/>
      <c r="N24" s="126"/>
      <c r="O24" s="125"/>
      <c r="P24" s="125"/>
      <c r="Q24" s="125"/>
      <c r="R24" s="125"/>
      <c r="S24" s="126"/>
      <c r="T24" s="125"/>
      <c r="U24" s="125"/>
      <c r="V24" s="125"/>
      <c r="W24" s="125"/>
      <c r="X24" s="126"/>
      <c r="Y24" s="125"/>
      <c r="Z24" s="125"/>
      <c r="AA24" s="125"/>
      <c r="AB24" s="125"/>
      <c r="AC24" s="126"/>
      <c r="AD24" s="125"/>
      <c r="AE24" s="125"/>
      <c r="AF24" s="128"/>
      <c r="AG24" s="128"/>
      <c r="AH24" s="147"/>
      <c r="AI24" s="125"/>
      <c r="AJ24" s="125"/>
      <c r="AK24" s="125"/>
      <c r="AL24" s="125"/>
      <c r="AM24" s="126"/>
      <c r="AN24" s="128"/>
      <c r="AO24" s="128"/>
      <c r="AP24" s="128"/>
      <c r="AQ24" s="125"/>
      <c r="AR24" s="126"/>
      <c r="AS24" s="128"/>
      <c r="AT24" s="128"/>
      <c r="AU24" s="128"/>
      <c r="AV24" s="128"/>
      <c r="AW24" s="147"/>
      <c r="AX24" s="127"/>
      <c r="AY24" s="127"/>
      <c r="AZ24" s="128"/>
      <c r="BA24" s="128"/>
      <c r="BB24" s="147"/>
      <c r="BC24" s="128"/>
      <c r="BD24" s="128"/>
      <c r="BE24" s="128"/>
      <c r="BF24" s="127"/>
      <c r="BG24" s="148"/>
      <c r="BH24" s="128"/>
      <c r="BI24" s="125"/>
      <c r="BJ24" s="125"/>
      <c r="BK24" s="125"/>
      <c r="BL24" s="126"/>
      <c r="BM24" s="127"/>
      <c r="BN24" s="127"/>
      <c r="BO24" s="128"/>
      <c r="BP24" s="125"/>
      <c r="BQ24" s="126"/>
      <c r="BR24" s="128"/>
      <c r="BS24" s="125"/>
      <c r="BT24" s="125"/>
      <c r="BU24" s="125"/>
      <c r="BV24" s="126"/>
      <c r="BW24" s="128"/>
      <c r="BX24" s="125"/>
      <c r="BY24" s="128"/>
      <c r="BZ24" s="128"/>
      <c r="CA24" s="147"/>
      <c r="CB24" s="128"/>
      <c r="CC24" s="125"/>
      <c r="CD24" s="125"/>
      <c r="CE24" s="125"/>
      <c r="CF24" s="126"/>
      <c r="CG24" s="128"/>
      <c r="CH24" s="125"/>
      <c r="CI24" s="125"/>
      <c r="CJ24" s="125"/>
      <c r="CK24" s="126"/>
      <c r="CL24" s="128"/>
      <c r="CM24" s="125"/>
      <c r="CN24" s="125"/>
      <c r="CO24" s="125"/>
      <c r="CP24" s="126"/>
      <c r="CQ24" s="128"/>
      <c r="CR24" s="125"/>
      <c r="CS24" s="125"/>
      <c r="CU24" s="7">
        <f>IF(NOT(ISBLANK(Klassenliste!C27)),COUNTIF($E24:$CS24,CU$1),"")</f>
        <v>0</v>
      </c>
      <c r="CV24" s="130">
        <f>IF(NOT(ISBLANK(Klassenliste!D27)),COUNTIF($E24:$CS24,CV$1),"")</f>
        <v>0</v>
      </c>
      <c r="CW24" s="7">
        <f>IF(NOT(ISBLANK(Klassenliste!C27)),SUMIF($E24:$CS24,"&gt;"&amp;0,$E24:$CS24),"")</f>
        <v>0</v>
      </c>
      <c r="CX24" s="130">
        <f>IF(NOT(ISBLANK(Klassenliste!C27)),ABS(SUMIF($E24:$CS24,"&lt;"&amp;0,$E24:$CS24)),"")</f>
        <v>0</v>
      </c>
      <c r="CY24" s="7">
        <f>IF(NOT(ISBLANK(Klassenliste!C27)),COUNTIF($E24:$CS24,CY$1),"")</f>
        <v>0</v>
      </c>
      <c r="CZ24" s="7">
        <f>IF(NOT(ISBLANK(Klassenliste!C27)),COUNTIF($E24:$CS24,CZ$1),"")</f>
        <v>0</v>
      </c>
      <c r="DB24" s="110">
        <f t="shared" si="0"/>
        <v>0</v>
      </c>
    </row>
    <row r="25" spans="1:106" ht="12.75">
      <c r="A25" s="7">
        <f>IF(NOT(ISBLANK(Klassenliste!A28)),Klassenliste!A28,"")</f>
        <v>23</v>
      </c>
      <c r="B25" s="7">
        <f>IF(NOT(ISBLANK(Klassenliste!B28)),Klassenliste!B28,"")</f>
        <v>0</v>
      </c>
      <c r="C25" s="110">
        <f>IF(NOT(ISBLANK(Klassenliste!C28)),Klassenliste!C28,"")</f>
        <v>0</v>
      </c>
      <c r="D25" s="1">
        <f>IF(NOT(ISBLANK(Klassenliste!D28)),Klassenliste!E28,"")</f>
        <v>0</v>
      </c>
      <c r="E25" s="124"/>
      <c r="F25" s="125"/>
      <c r="G25" s="125"/>
      <c r="H25" s="125"/>
      <c r="I25" s="126"/>
      <c r="J25" s="125"/>
      <c r="K25" s="125"/>
      <c r="L25" s="125"/>
      <c r="M25" s="125"/>
      <c r="N25" s="126"/>
      <c r="O25" s="125"/>
      <c r="P25" s="125"/>
      <c r="Q25" s="125"/>
      <c r="R25" s="125"/>
      <c r="S25" s="126"/>
      <c r="T25" s="125"/>
      <c r="U25" s="125"/>
      <c r="V25" s="125"/>
      <c r="W25" s="125"/>
      <c r="X25" s="126"/>
      <c r="Y25" s="125"/>
      <c r="Z25" s="125"/>
      <c r="AA25" s="125"/>
      <c r="AB25" s="125"/>
      <c r="AC25" s="126"/>
      <c r="AD25" s="125"/>
      <c r="AE25" s="125"/>
      <c r="AF25" s="128"/>
      <c r="AG25" s="128"/>
      <c r="AH25" s="147"/>
      <c r="AI25" s="125"/>
      <c r="AJ25" s="125"/>
      <c r="AK25" s="125"/>
      <c r="AL25" s="125"/>
      <c r="AM25" s="126"/>
      <c r="AN25" s="128"/>
      <c r="AO25" s="128"/>
      <c r="AP25" s="128"/>
      <c r="AQ25" s="125"/>
      <c r="AR25" s="126"/>
      <c r="AS25" s="128"/>
      <c r="AT25" s="128"/>
      <c r="AU25" s="128"/>
      <c r="AV25" s="128"/>
      <c r="AW25" s="147"/>
      <c r="AX25" s="127"/>
      <c r="AY25" s="127"/>
      <c r="AZ25" s="128"/>
      <c r="BA25" s="128"/>
      <c r="BB25" s="147"/>
      <c r="BC25" s="128"/>
      <c r="BD25" s="128"/>
      <c r="BE25" s="128"/>
      <c r="BF25" s="127"/>
      <c r="BG25" s="148"/>
      <c r="BH25" s="128"/>
      <c r="BI25" s="125"/>
      <c r="BJ25" s="125"/>
      <c r="BK25" s="125"/>
      <c r="BL25" s="126"/>
      <c r="BM25" s="127"/>
      <c r="BN25" s="127"/>
      <c r="BO25" s="128"/>
      <c r="BP25" s="125"/>
      <c r="BQ25" s="126"/>
      <c r="BR25" s="128"/>
      <c r="BS25" s="125"/>
      <c r="BT25" s="125"/>
      <c r="BU25" s="125"/>
      <c r="BV25" s="126"/>
      <c r="BW25" s="128"/>
      <c r="BX25" s="125"/>
      <c r="BY25" s="128"/>
      <c r="BZ25" s="128"/>
      <c r="CA25" s="147"/>
      <c r="CB25" s="128"/>
      <c r="CC25" s="125"/>
      <c r="CD25" s="125"/>
      <c r="CE25" s="125"/>
      <c r="CF25" s="126"/>
      <c r="CG25" s="128"/>
      <c r="CH25" s="125"/>
      <c r="CI25" s="125"/>
      <c r="CJ25" s="125"/>
      <c r="CK25" s="126"/>
      <c r="CL25" s="128"/>
      <c r="CM25" s="125"/>
      <c r="CN25" s="125"/>
      <c r="CO25" s="125"/>
      <c r="CP25" s="126"/>
      <c r="CQ25" s="128"/>
      <c r="CR25" s="125"/>
      <c r="CS25" s="125"/>
      <c r="CU25" s="7">
        <f>IF(NOT(ISBLANK(Klassenliste!C28)),COUNTIF($E25:$CS25,CU$1),"")</f>
        <v>0</v>
      </c>
      <c r="CV25" s="130">
        <f>IF(NOT(ISBLANK(Klassenliste!D28)),COUNTIF($E25:$CS25,CV$1),"")</f>
        <v>0</v>
      </c>
      <c r="CW25" s="7">
        <f>IF(NOT(ISBLANK(Klassenliste!C28)),SUMIF($E25:$CS25,"&gt;"&amp;0,$E25:$CS25),"")</f>
        <v>0</v>
      </c>
      <c r="CX25" s="130">
        <f>IF(NOT(ISBLANK(Klassenliste!C28)),ABS(SUMIF($E25:$CS25,"&lt;"&amp;0,$E25:$CS25)),"")</f>
        <v>0</v>
      </c>
      <c r="CY25" s="7">
        <f>IF(NOT(ISBLANK(Klassenliste!C28)),COUNTIF($E25:$CS25,CY$1),"")</f>
        <v>0</v>
      </c>
      <c r="CZ25" s="7">
        <f>IF(NOT(ISBLANK(Klassenliste!C28)),COUNTIF($E25:$CS25,CZ$1),"")</f>
        <v>0</v>
      </c>
      <c r="DB25" s="110">
        <f t="shared" si="0"/>
        <v>0</v>
      </c>
    </row>
    <row r="26" spans="1:106" ht="12.75">
      <c r="A26" s="7">
        <f>IF(NOT(ISBLANK(Klassenliste!A29)),Klassenliste!A29,"")</f>
        <v>24</v>
      </c>
      <c r="B26" s="7">
        <f>IF(NOT(ISBLANK(Klassenliste!B29)),Klassenliste!B29,"")</f>
        <v>0</v>
      </c>
      <c r="C26" s="110">
        <f>IF(NOT(ISBLANK(Klassenliste!C29)),Klassenliste!C29,"")</f>
        <v>0</v>
      </c>
      <c r="D26" s="1">
        <f>IF(NOT(ISBLANK(Klassenliste!D29)),Klassenliste!E29,"")</f>
        <v>0</v>
      </c>
      <c r="E26" s="124"/>
      <c r="F26" s="125"/>
      <c r="G26" s="125"/>
      <c r="H26" s="125"/>
      <c r="I26" s="126"/>
      <c r="J26" s="125"/>
      <c r="K26" s="125"/>
      <c r="L26" s="125"/>
      <c r="M26" s="125"/>
      <c r="N26" s="126"/>
      <c r="O26" s="125"/>
      <c r="P26" s="125"/>
      <c r="Q26" s="125"/>
      <c r="R26" s="125"/>
      <c r="S26" s="126"/>
      <c r="T26" s="125"/>
      <c r="U26" s="125"/>
      <c r="V26" s="125"/>
      <c r="W26" s="125"/>
      <c r="X26" s="126"/>
      <c r="Y26" s="125"/>
      <c r="Z26" s="125"/>
      <c r="AA26" s="125"/>
      <c r="AB26" s="125"/>
      <c r="AC26" s="126"/>
      <c r="AD26" s="125"/>
      <c r="AE26" s="125"/>
      <c r="AF26" s="128"/>
      <c r="AG26" s="128"/>
      <c r="AH26" s="147"/>
      <c r="AI26" s="125"/>
      <c r="AJ26" s="125"/>
      <c r="AK26" s="125"/>
      <c r="AL26" s="125"/>
      <c r="AM26" s="126"/>
      <c r="AN26" s="128"/>
      <c r="AO26" s="128"/>
      <c r="AP26" s="128"/>
      <c r="AQ26" s="125"/>
      <c r="AR26" s="126"/>
      <c r="AS26" s="128"/>
      <c r="AT26" s="128"/>
      <c r="AU26" s="128"/>
      <c r="AV26" s="128"/>
      <c r="AW26" s="147"/>
      <c r="AX26" s="127"/>
      <c r="AY26" s="127"/>
      <c r="AZ26" s="128"/>
      <c r="BA26" s="128"/>
      <c r="BB26" s="147"/>
      <c r="BC26" s="128"/>
      <c r="BD26" s="128"/>
      <c r="BE26" s="128"/>
      <c r="BF26" s="127"/>
      <c r="BG26" s="148"/>
      <c r="BH26" s="128"/>
      <c r="BI26" s="125"/>
      <c r="BJ26" s="125"/>
      <c r="BK26" s="125"/>
      <c r="BL26" s="126"/>
      <c r="BM26" s="127"/>
      <c r="BN26" s="127"/>
      <c r="BO26" s="128"/>
      <c r="BP26" s="125"/>
      <c r="BQ26" s="126"/>
      <c r="BR26" s="128"/>
      <c r="BS26" s="125"/>
      <c r="BT26" s="125"/>
      <c r="BU26" s="125"/>
      <c r="BV26" s="126"/>
      <c r="BW26" s="128"/>
      <c r="BX26" s="125"/>
      <c r="BY26" s="128"/>
      <c r="BZ26" s="128"/>
      <c r="CA26" s="147"/>
      <c r="CB26" s="128"/>
      <c r="CC26" s="125"/>
      <c r="CD26" s="125"/>
      <c r="CE26" s="125"/>
      <c r="CF26" s="126"/>
      <c r="CG26" s="128"/>
      <c r="CH26" s="125"/>
      <c r="CI26" s="125"/>
      <c r="CJ26" s="125"/>
      <c r="CK26" s="126"/>
      <c r="CL26" s="128"/>
      <c r="CM26" s="125"/>
      <c r="CN26" s="125"/>
      <c r="CO26" s="125"/>
      <c r="CP26" s="126"/>
      <c r="CQ26" s="128"/>
      <c r="CR26" s="125"/>
      <c r="CS26" s="125"/>
      <c r="CU26" s="7">
        <f>IF(NOT(ISBLANK(Klassenliste!C29)),COUNTIF($E26:$CS26,CU$1),"")</f>
        <v>0</v>
      </c>
      <c r="CV26" s="130">
        <f>IF(NOT(ISBLANK(Klassenliste!D29)),COUNTIF($E26:$CS26,CV$1),"")</f>
        <v>0</v>
      </c>
      <c r="CW26" s="7">
        <f>IF(NOT(ISBLANK(Klassenliste!C29)),SUMIF($E26:$CS26,"&gt;"&amp;0,$E26:$CS26),"")</f>
        <v>0</v>
      </c>
      <c r="CX26" s="130">
        <f>IF(NOT(ISBLANK(Klassenliste!C29)),ABS(SUMIF($E26:$CS26,"&lt;"&amp;0,$E26:$CS26)),"")</f>
        <v>0</v>
      </c>
      <c r="CY26" s="7">
        <f>IF(NOT(ISBLANK(Klassenliste!C29)),COUNTIF($E26:$CS26,CY$1),"")</f>
        <v>0</v>
      </c>
      <c r="CZ26" s="7">
        <f>IF(NOT(ISBLANK(Klassenliste!C29)),COUNTIF($E26:$CS26,CZ$1),"")</f>
        <v>0</v>
      </c>
      <c r="DB26" s="110">
        <f t="shared" si="0"/>
        <v>0</v>
      </c>
    </row>
    <row r="27" spans="1:106" ht="12.75">
      <c r="A27" s="131">
        <f>IF(NOT(ISBLANK(Klassenliste!A30)),Klassenliste!A30,"")</f>
        <v>25</v>
      </c>
      <c r="B27" s="131">
        <f>IF(NOT(ISBLANK(Klassenliste!B30)),Klassenliste!B30,"")</f>
        <v>0</v>
      </c>
      <c r="C27" s="132">
        <f>IF(NOT(ISBLANK(Klassenliste!C30)),Klassenliste!C30,"")</f>
        <v>0</v>
      </c>
      <c r="D27" s="133">
        <f>IF(NOT(ISBLANK(Klassenliste!D29)),Klassenliste!E29,"")</f>
        <v>0</v>
      </c>
      <c r="E27" s="134"/>
      <c r="F27" s="135"/>
      <c r="G27" s="135"/>
      <c r="H27" s="135"/>
      <c r="I27" s="136"/>
      <c r="J27" s="135"/>
      <c r="K27" s="135"/>
      <c r="L27" s="135"/>
      <c r="M27" s="135"/>
      <c r="N27" s="136"/>
      <c r="O27" s="135"/>
      <c r="P27" s="135"/>
      <c r="Q27" s="135"/>
      <c r="R27" s="135"/>
      <c r="S27" s="136"/>
      <c r="T27" s="135"/>
      <c r="U27" s="135"/>
      <c r="V27" s="135"/>
      <c r="W27" s="135"/>
      <c r="X27" s="136"/>
      <c r="Y27" s="135"/>
      <c r="Z27" s="135"/>
      <c r="AA27" s="135"/>
      <c r="AB27" s="135"/>
      <c r="AC27" s="136"/>
      <c r="AD27" s="135"/>
      <c r="AE27" s="135"/>
      <c r="AF27" s="138"/>
      <c r="AG27" s="138"/>
      <c r="AH27" s="149"/>
      <c r="AI27" s="135"/>
      <c r="AJ27" s="135"/>
      <c r="AK27" s="135"/>
      <c r="AL27" s="135"/>
      <c r="AM27" s="136"/>
      <c r="AN27" s="138"/>
      <c r="AO27" s="138"/>
      <c r="AP27" s="138"/>
      <c r="AQ27" s="135"/>
      <c r="AR27" s="136"/>
      <c r="AS27" s="138"/>
      <c r="AT27" s="138"/>
      <c r="AU27" s="138"/>
      <c r="AV27" s="138"/>
      <c r="AW27" s="149"/>
      <c r="AX27" s="137"/>
      <c r="AY27" s="137"/>
      <c r="AZ27" s="138"/>
      <c r="BA27" s="138"/>
      <c r="BB27" s="149"/>
      <c r="BC27" s="138"/>
      <c r="BD27" s="138"/>
      <c r="BE27" s="138"/>
      <c r="BF27" s="137"/>
      <c r="BG27" s="150"/>
      <c r="BH27" s="138"/>
      <c r="BI27" s="135"/>
      <c r="BJ27" s="135"/>
      <c r="BK27" s="135"/>
      <c r="BL27" s="136"/>
      <c r="BM27" s="137"/>
      <c r="BN27" s="137"/>
      <c r="BO27" s="138"/>
      <c r="BP27" s="135"/>
      <c r="BQ27" s="136"/>
      <c r="BR27" s="138"/>
      <c r="BS27" s="135"/>
      <c r="BT27" s="135"/>
      <c r="BU27" s="135"/>
      <c r="BV27" s="136"/>
      <c r="BW27" s="138"/>
      <c r="BX27" s="135"/>
      <c r="BY27" s="138"/>
      <c r="BZ27" s="138"/>
      <c r="CA27" s="149"/>
      <c r="CB27" s="138"/>
      <c r="CC27" s="135"/>
      <c r="CD27" s="135"/>
      <c r="CE27" s="135"/>
      <c r="CF27" s="136"/>
      <c r="CG27" s="138"/>
      <c r="CH27" s="135"/>
      <c r="CI27" s="135"/>
      <c r="CJ27" s="135"/>
      <c r="CK27" s="136"/>
      <c r="CL27" s="138"/>
      <c r="CM27" s="135"/>
      <c r="CN27" s="135"/>
      <c r="CO27" s="135"/>
      <c r="CP27" s="136"/>
      <c r="CQ27" s="138"/>
      <c r="CR27" s="135"/>
      <c r="CS27" s="135"/>
      <c r="CT27" s="131"/>
      <c r="CU27" s="131">
        <f>IF(NOT(ISBLANK(Klassenliste!C30)),COUNTIF($E27:$CS27,CU$1),"")</f>
        <v>0</v>
      </c>
      <c r="CV27" s="139">
        <f>IF(NOT(ISBLANK(Klassenliste!D30)),COUNTIF($E27:$CS27,CV$1),"")</f>
        <v>0</v>
      </c>
      <c r="CW27" s="131">
        <f>IF(NOT(ISBLANK(Klassenliste!C30)),SUMIF($E27:$CS27,"&gt;"&amp;0,$E27:$CS27),"")</f>
        <v>0</v>
      </c>
      <c r="CX27" s="139">
        <f>IF(NOT(ISBLANK(Klassenliste!C30)),ABS(SUMIF($E27:$CS27,"&lt;"&amp;0,$E27:$CS27)),"")</f>
        <v>0</v>
      </c>
      <c r="CY27" s="131">
        <f>IF(NOT(ISBLANK(Klassenliste!C30)),COUNTIF($E27:$CS27,CY$1),"")</f>
        <v>0</v>
      </c>
      <c r="CZ27" s="131">
        <f>IF(NOT(ISBLANK(Klassenliste!C30)),COUNTIF($E27:$CS27,CZ$1),"")</f>
        <v>0</v>
      </c>
      <c r="DA27" s="131"/>
      <c r="DB27" s="132">
        <f t="shared" si="0"/>
        <v>0</v>
      </c>
    </row>
    <row r="28" spans="1:106" ht="12.75">
      <c r="A28" s="7">
        <f>IF(NOT(ISBLANK(Klassenliste!A31)),Klassenliste!A31,"")</f>
        <v>26</v>
      </c>
      <c r="B28" s="7">
        <f>IF(NOT(ISBLANK(Klassenliste!B31)),Klassenliste!B31,"")</f>
        <v>0</v>
      </c>
      <c r="C28" s="110">
        <f>IF(NOT(ISBLANK(Klassenliste!C31)),Klassenliste!C31,"")</f>
        <v>0</v>
      </c>
      <c r="D28" s="1">
        <f>IF(NOT(ISBLANK(Klassenliste!D30)),Klassenliste!E30,"")</f>
        <v>0</v>
      </c>
      <c r="E28" s="124"/>
      <c r="F28" s="125"/>
      <c r="G28" s="125"/>
      <c r="H28" s="125"/>
      <c r="I28" s="126"/>
      <c r="J28" s="125"/>
      <c r="K28" s="125"/>
      <c r="L28" s="125"/>
      <c r="M28" s="125"/>
      <c r="N28" s="126"/>
      <c r="O28" s="125"/>
      <c r="P28" s="125"/>
      <c r="Q28" s="125"/>
      <c r="R28" s="125"/>
      <c r="S28" s="126"/>
      <c r="T28" s="125"/>
      <c r="U28" s="125"/>
      <c r="V28" s="125"/>
      <c r="W28" s="125"/>
      <c r="X28" s="126"/>
      <c r="Y28" s="125"/>
      <c r="Z28" s="125"/>
      <c r="AA28" s="125"/>
      <c r="AB28" s="125"/>
      <c r="AC28" s="126"/>
      <c r="AD28" s="125"/>
      <c r="AE28" s="125"/>
      <c r="AF28" s="128"/>
      <c r="AG28" s="128"/>
      <c r="AH28" s="147"/>
      <c r="AI28" s="125"/>
      <c r="AJ28" s="125"/>
      <c r="AK28" s="125"/>
      <c r="AL28" s="125"/>
      <c r="AM28" s="126"/>
      <c r="AN28" s="128"/>
      <c r="AO28" s="128"/>
      <c r="AP28" s="128"/>
      <c r="AQ28" s="125"/>
      <c r="AR28" s="126"/>
      <c r="AS28" s="128"/>
      <c r="AT28" s="128"/>
      <c r="AU28" s="128"/>
      <c r="AV28" s="128"/>
      <c r="AW28" s="147"/>
      <c r="AX28" s="127"/>
      <c r="AY28" s="127"/>
      <c r="AZ28" s="128"/>
      <c r="BA28" s="128"/>
      <c r="BB28" s="147"/>
      <c r="BC28" s="128"/>
      <c r="BD28" s="128"/>
      <c r="BE28" s="128"/>
      <c r="BF28" s="127"/>
      <c r="BG28" s="148"/>
      <c r="BH28" s="128"/>
      <c r="BI28" s="125"/>
      <c r="BJ28" s="125"/>
      <c r="BK28" s="125"/>
      <c r="BL28" s="126"/>
      <c r="BM28" s="127"/>
      <c r="BN28" s="127"/>
      <c r="BO28" s="128"/>
      <c r="BP28" s="125"/>
      <c r="BQ28" s="126"/>
      <c r="BR28" s="128"/>
      <c r="BS28" s="125"/>
      <c r="BT28" s="125"/>
      <c r="BU28" s="125"/>
      <c r="BV28" s="126"/>
      <c r="BW28" s="128"/>
      <c r="BX28" s="125"/>
      <c r="BY28" s="128"/>
      <c r="BZ28" s="128"/>
      <c r="CA28" s="147"/>
      <c r="CB28" s="128"/>
      <c r="CC28" s="125"/>
      <c r="CD28" s="125"/>
      <c r="CE28" s="125"/>
      <c r="CF28" s="126"/>
      <c r="CG28" s="128"/>
      <c r="CH28" s="125"/>
      <c r="CI28" s="125"/>
      <c r="CJ28" s="125"/>
      <c r="CK28" s="126"/>
      <c r="CL28" s="128"/>
      <c r="CM28" s="125"/>
      <c r="CN28" s="125"/>
      <c r="CO28" s="125"/>
      <c r="CP28" s="126"/>
      <c r="CQ28" s="128"/>
      <c r="CR28" s="125"/>
      <c r="CS28" s="125"/>
      <c r="CU28" s="7">
        <f>IF(NOT(ISBLANK(Klassenliste!C31)),COUNTIF($E28:$CS28,CU$1),"")</f>
        <v>0</v>
      </c>
      <c r="CV28" s="130">
        <f>IF(NOT(ISBLANK(Klassenliste!D31)),COUNTIF($E28:$CS28,CV$1),"")</f>
        <v>0</v>
      </c>
      <c r="CW28" s="7">
        <f>IF(NOT(ISBLANK(Klassenliste!C31)),SUMIF($E28:$CS28,"&gt;"&amp;0,$E28:$CS28),"")</f>
        <v>0</v>
      </c>
      <c r="CX28" s="130">
        <f>IF(NOT(ISBLANK(Klassenliste!C31)),ABS(SUMIF($E28:$CS28,"&lt;"&amp;0,$E28:$CS28)),"")</f>
        <v>0</v>
      </c>
      <c r="CY28" s="7">
        <f>IF(NOT(ISBLANK(Klassenliste!C31)),COUNTIF($E28:$CS28,CY$1),"")</f>
        <v>0</v>
      </c>
      <c r="CZ28" s="7">
        <f>IF(NOT(ISBLANK(Klassenliste!C31)),COUNTIF($E28:$CS28,CZ$1),"")</f>
        <v>0</v>
      </c>
      <c r="DB28" s="110">
        <f t="shared" si="0"/>
        <v>0</v>
      </c>
    </row>
    <row r="29" spans="1:106" ht="12.75">
      <c r="A29" s="7">
        <f>IF(NOT(ISBLANK(Klassenliste!A32)),Klassenliste!A32,"")</f>
        <v>27</v>
      </c>
      <c r="B29" s="7">
        <f>IF(NOT(ISBLANK(Klassenliste!B32)),Klassenliste!B32,"")</f>
        <v>0</v>
      </c>
      <c r="C29" s="110">
        <f>IF(NOT(ISBLANK(Klassenliste!C32)),Klassenliste!C32,"")</f>
        <v>0</v>
      </c>
      <c r="D29" s="1">
        <f>IF(NOT(ISBLANK(Klassenliste!D32)),Klassenliste!E32,"")</f>
        <v>0</v>
      </c>
      <c r="E29" s="124"/>
      <c r="F29" s="125"/>
      <c r="G29" s="125"/>
      <c r="H29" s="125"/>
      <c r="I29" s="126"/>
      <c r="J29" s="125"/>
      <c r="K29" s="125"/>
      <c r="L29" s="125"/>
      <c r="M29" s="125"/>
      <c r="N29" s="126"/>
      <c r="O29" s="125"/>
      <c r="P29" s="125"/>
      <c r="Q29" s="125"/>
      <c r="R29" s="125"/>
      <c r="S29" s="126"/>
      <c r="T29" s="125"/>
      <c r="U29" s="125"/>
      <c r="V29" s="125"/>
      <c r="W29" s="125"/>
      <c r="X29" s="126"/>
      <c r="Y29" s="125"/>
      <c r="Z29" s="125"/>
      <c r="AA29" s="125"/>
      <c r="AB29" s="125"/>
      <c r="AC29" s="126"/>
      <c r="AD29" s="125"/>
      <c r="AE29" s="125"/>
      <c r="AF29" s="128"/>
      <c r="AG29" s="128"/>
      <c r="AH29" s="147"/>
      <c r="AI29" s="125"/>
      <c r="AJ29" s="125"/>
      <c r="AK29" s="125"/>
      <c r="AL29" s="125"/>
      <c r="AM29" s="126"/>
      <c r="AN29" s="128"/>
      <c r="AO29" s="128"/>
      <c r="AP29" s="128"/>
      <c r="AQ29" s="125"/>
      <c r="AR29" s="126"/>
      <c r="AS29" s="128"/>
      <c r="AT29" s="128"/>
      <c r="AU29" s="128"/>
      <c r="AV29" s="128"/>
      <c r="AW29" s="147"/>
      <c r="AX29" s="127"/>
      <c r="AY29" s="127"/>
      <c r="AZ29" s="128"/>
      <c r="BA29" s="128"/>
      <c r="BB29" s="147"/>
      <c r="BC29" s="128"/>
      <c r="BD29" s="128"/>
      <c r="BE29" s="128"/>
      <c r="BF29" s="127"/>
      <c r="BG29" s="148"/>
      <c r="BH29" s="128"/>
      <c r="BI29" s="125"/>
      <c r="BJ29" s="125"/>
      <c r="BK29" s="125"/>
      <c r="BL29" s="126"/>
      <c r="BM29" s="127"/>
      <c r="BN29" s="127"/>
      <c r="BO29" s="128"/>
      <c r="BP29" s="125"/>
      <c r="BQ29" s="126"/>
      <c r="BR29" s="128"/>
      <c r="BS29" s="125"/>
      <c r="BT29" s="125"/>
      <c r="BU29" s="125"/>
      <c r="BV29" s="126"/>
      <c r="BW29" s="128"/>
      <c r="BX29" s="125"/>
      <c r="BY29" s="128"/>
      <c r="BZ29" s="128"/>
      <c r="CA29" s="147"/>
      <c r="CB29" s="128"/>
      <c r="CC29" s="125"/>
      <c r="CD29" s="125"/>
      <c r="CE29" s="125"/>
      <c r="CF29" s="126"/>
      <c r="CG29" s="128"/>
      <c r="CH29" s="125"/>
      <c r="CI29" s="125"/>
      <c r="CJ29" s="125"/>
      <c r="CK29" s="126"/>
      <c r="CL29" s="128"/>
      <c r="CM29" s="125"/>
      <c r="CN29" s="125"/>
      <c r="CO29" s="125"/>
      <c r="CP29" s="126"/>
      <c r="CQ29" s="128"/>
      <c r="CR29" s="125"/>
      <c r="CS29" s="125"/>
      <c r="CU29" s="7">
        <f>IF(NOT(ISBLANK(Klassenliste!C32)),COUNTIF($E29:$CS29,CU$1),"")</f>
        <v>0</v>
      </c>
      <c r="CV29" s="130">
        <f>IF(NOT(ISBLANK(Klassenliste!D32)),COUNTIF($E29:$CS29,CV$1),"")</f>
        <v>0</v>
      </c>
      <c r="CW29" s="7">
        <f>IF(NOT(ISBLANK(Klassenliste!C32)),SUMIF($E29:$CS29,"&gt;"&amp;0,$E29:$CS29),"")</f>
        <v>0</v>
      </c>
      <c r="CX29" s="130">
        <f>IF(NOT(ISBLANK(Klassenliste!C32)),ABS(SUMIF($E29:$CS29,"&lt;"&amp;0,$E29:$CS29)),"")</f>
        <v>0</v>
      </c>
      <c r="CY29" s="7">
        <f>IF(NOT(ISBLANK(Klassenliste!C32)),COUNTIF($E29:$CS29,CY$1),"")</f>
        <v>0</v>
      </c>
      <c r="CZ29" s="7">
        <f>IF(NOT(ISBLANK(Klassenliste!C32)),COUNTIF($E29:$CS29,CZ$1),"")</f>
        <v>0</v>
      </c>
      <c r="DB29" s="110">
        <f t="shared" si="0"/>
        <v>0</v>
      </c>
    </row>
    <row r="30" spans="1:106" ht="12.75">
      <c r="A30" s="7">
        <f>IF(NOT(ISBLANK(Klassenliste!A33)),Klassenliste!A33,"")</f>
        <v>28</v>
      </c>
      <c r="B30" s="7">
        <f>IF(NOT(ISBLANK(Klassenliste!B33)),Klassenliste!B33,"")</f>
        <v>0</v>
      </c>
      <c r="C30" s="110">
        <f>IF(NOT(ISBLANK(Klassenliste!C33)),Klassenliste!C33,"")</f>
        <v>0</v>
      </c>
      <c r="D30" s="1">
        <f>IF(NOT(ISBLANK(Klassenliste!D33)),Klassenliste!E33,"")</f>
        <v>0</v>
      </c>
      <c r="E30" s="124"/>
      <c r="F30" s="125"/>
      <c r="G30" s="125"/>
      <c r="H30" s="125"/>
      <c r="I30" s="126"/>
      <c r="J30" s="125"/>
      <c r="K30" s="125"/>
      <c r="L30" s="125"/>
      <c r="M30" s="125"/>
      <c r="N30" s="126"/>
      <c r="O30" s="125"/>
      <c r="P30" s="125"/>
      <c r="Q30" s="125"/>
      <c r="R30" s="125"/>
      <c r="S30" s="126"/>
      <c r="T30" s="125"/>
      <c r="U30" s="125"/>
      <c r="V30" s="125"/>
      <c r="W30" s="125"/>
      <c r="X30" s="126"/>
      <c r="Y30" s="125"/>
      <c r="Z30" s="125"/>
      <c r="AA30" s="125"/>
      <c r="AB30" s="125"/>
      <c r="AC30" s="126"/>
      <c r="AD30" s="125"/>
      <c r="AE30" s="125"/>
      <c r="AF30" s="128"/>
      <c r="AG30" s="128"/>
      <c r="AH30" s="147"/>
      <c r="AI30" s="125"/>
      <c r="AJ30" s="125"/>
      <c r="AK30" s="125"/>
      <c r="AL30" s="125"/>
      <c r="AM30" s="126"/>
      <c r="AN30" s="128"/>
      <c r="AO30" s="128"/>
      <c r="AP30" s="128"/>
      <c r="AQ30" s="125"/>
      <c r="AR30" s="126"/>
      <c r="AS30" s="128"/>
      <c r="AT30" s="128"/>
      <c r="AU30" s="128"/>
      <c r="AV30" s="128"/>
      <c r="AW30" s="147"/>
      <c r="AX30" s="127"/>
      <c r="AY30" s="127"/>
      <c r="AZ30" s="128"/>
      <c r="BA30" s="128"/>
      <c r="BB30" s="147"/>
      <c r="BC30" s="128"/>
      <c r="BD30" s="128"/>
      <c r="BE30" s="128"/>
      <c r="BF30" s="127"/>
      <c r="BG30" s="148"/>
      <c r="BH30" s="128"/>
      <c r="BI30" s="125"/>
      <c r="BJ30" s="125"/>
      <c r="BK30" s="125"/>
      <c r="BL30" s="126"/>
      <c r="BM30" s="127"/>
      <c r="BN30" s="127"/>
      <c r="BO30" s="128"/>
      <c r="BP30" s="125"/>
      <c r="BQ30" s="126"/>
      <c r="BR30" s="128"/>
      <c r="BS30" s="125"/>
      <c r="BT30" s="125"/>
      <c r="BU30" s="125"/>
      <c r="BV30" s="126"/>
      <c r="BW30" s="128"/>
      <c r="BX30" s="125"/>
      <c r="BY30" s="128"/>
      <c r="BZ30" s="128"/>
      <c r="CA30" s="147"/>
      <c r="CB30" s="128"/>
      <c r="CC30" s="125"/>
      <c r="CD30" s="125"/>
      <c r="CE30" s="125"/>
      <c r="CF30" s="126"/>
      <c r="CG30" s="128"/>
      <c r="CH30" s="125"/>
      <c r="CI30" s="125"/>
      <c r="CJ30" s="125"/>
      <c r="CK30" s="126"/>
      <c r="CL30" s="128"/>
      <c r="CM30" s="125"/>
      <c r="CN30" s="125"/>
      <c r="CO30" s="125"/>
      <c r="CP30" s="126"/>
      <c r="CQ30" s="128"/>
      <c r="CR30" s="125"/>
      <c r="CS30" s="125"/>
      <c r="CU30" s="7">
        <f>IF(NOT(ISBLANK(Klassenliste!C33)),COUNTIF($E30:$CS30,CU$1),"")</f>
        <v>0</v>
      </c>
      <c r="CV30" s="130">
        <f>IF(NOT(ISBLANK(Klassenliste!D33)),COUNTIF($E30:$CS30,CV$1),"")</f>
        <v>0</v>
      </c>
      <c r="CW30" s="7">
        <f>IF(NOT(ISBLANK(Klassenliste!C33)),SUMIF($E30:$CS30,"&gt;"&amp;0,$E30:$CS30),"")</f>
        <v>0</v>
      </c>
      <c r="CX30" s="130">
        <f>IF(NOT(ISBLANK(Klassenliste!C33)),ABS(SUMIF($E30:$CS30,"&lt;"&amp;0,$E30:$CS30)),"")</f>
        <v>0</v>
      </c>
      <c r="CY30" s="7">
        <f>IF(NOT(ISBLANK(Klassenliste!C33)),COUNTIF($E30:$CS30,CY$1),"")</f>
        <v>0</v>
      </c>
      <c r="CZ30" s="7">
        <f>IF(NOT(ISBLANK(Klassenliste!C33)),COUNTIF($E30:$CS30,CZ$1),"")</f>
        <v>0</v>
      </c>
      <c r="DB30" s="110">
        <f t="shared" si="0"/>
        <v>0</v>
      </c>
    </row>
    <row r="31" spans="1:106" ht="12.75">
      <c r="A31" s="7">
        <f>IF(NOT(ISBLANK(Klassenliste!A34)),Klassenliste!A34,"")</f>
        <v>29</v>
      </c>
      <c r="B31" s="7">
        <f>IF(NOT(ISBLANK(Klassenliste!B34)),Klassenliste!B34,"")</f>
        <v>0</v>
      </c>
      <c r="C31" s="110">
        <f>IF(NOT(ISBLANK(Klassenliste!C34)),Klassenliste!C34,"")</f>
        <v>0</v>
      </c>
      <c r="D31" s="1">
        <f>IF(NOT(ISBLANK(Klassenliste!D34)),Klassenliste!E34,"")</f>
        <v>0</v>
      </c>
      <c r="E31" s="124"/>
      <c r="F31" s="125"/>
      <c r="G31" s="125"/>
      <c r="H31" s="125"/>
      <c r="I31" s="126"/>
      <c r="J31" s="125"/>
      <c r="K31" s="125"/>
      <c r="L31" s="125"/>
      <c r="M31" s="125"/>
      <c r="N31" s="126"/>
      <c r="O31" s="125"/>
      <c r="P31" s="125"/>
      <c r="Q31" s="125"/>
      <c r="R31" s="125"/>
      <c r="S31" s="126"/>
      <c r="T31" s="125"/>
      <c r="U31" s="125"/>
      <c r="V31" s="125"/>
      <c r="W31" s="125"/>
      <c r="X31" s="126"/>
      <c r="Y31" s="125"/>
      <c r="Z31" s="125"/>
      <c r="AA31" s="125"/>
      <c r="AB31" s="125"/>
      <c r="AC31" s="126"/>
      <c r="AD31" s="125"/>
      <c r="AE31" s="125"/>
      <c r="AF31" s="128"/>
      <c r="AG31" s="128"/>
      <c r="AH31" s="147"/>
      <c r="AI31" s="125"/>
      <c r="AJ31" s="125"/>
      <c r="AK31" s="125"/>
      <c r="AL31" s="125"/>
      <c r="AM31" s="126"/>
      <c r="AN31" s="128"/>
      <c r="AO31" s="128"/>
      <c r="AP31" s="128"/>
      <c r="AQ31" s="125"/>
      <c r="AR31" s="126"/>
      <c r="AS31" s="128"/>
      <c r="AT31" s="128"/>
      <c r="AU31" s="128"/>
      <c r="AV31" s="128"/>
      <c r="AW31" s="147"/>
      <c r="AX31" s="127"/>
      <c r="AY31" s="127"/>
      <c r="AZ31" s="128"/>
      <c r="BA31" s="128"/>
      <c r="BB31" s="147"/>
      <c r="BC31" s="128"/>
      <c r="BD31" s="128"/>
      <c r="BE31" s="128"/>
      <c r="BF31" s="127"/>
      <c r="BG31" s="148"/>
      <c r="BH31" s="128"/>
      <c r="BI31" s="125"/>
      <c r="BJ31" s="125"/>
      <c r="BK31" s="125"/>
      <c r="BL31" s="126"/>
      <c r="BM31" s="127"/>
      <c r="BN31" s="127"/>
      <c r="BO31" s="128"/>
      <c r="BP31" s="125"/>
      <c r="BQ31" s="126"/>
      <c r="BR31" s="128"/>
      <c r="BS31" s="125"/>
      <c r="BT31" s="125"/>
      <c r="BU31" s="125"/>
      <c r="BV31" s="126"/>
      <c r="BW31" s="128"/>
      <c r="BX31" s="125"/>
      <c r="BY31" s="128"/>
      <c r="BZ31" s="128"/>
      <c r="CA31" s="147"/>
      <c r="CB31" s="128"/>
      <c r="CC31" s="125"/>
      <c r="CD31" s="125"/>
      <c r="CE31" s="125"/>
      <c r="CF31" s="126"/>
      <c r="CG31" s="128"/>
      <c r="CH31" s="125"/>
      <c r="CI31" s="125"/>
      <c r="CJ31" s="125"/>
      <c r="CK31" s="126"/>
      <c r="CL31" s="128"/>
      <c r="CM31" s="125"/>
      <c r="CN31" s="125"/>
      <c r="CO31" s="125"/>
      <c r="CP31" s="126"/>
      <c r="CQ31" s="128"/>
      <c r="CR31" s="125"/>
      <c r="CS31" s="125"/>
      <c r="CU31" s="7">
        <f>IF(NOT(ISBLANK(Klassenliste!C34)),COUNTIF($E31:$CS31,CU$1),"")</f>
        <v>0</v>
      </c>
      <c r="CV31" s="130">
        <f>IF(NOT(ISBLANK(Klassenliste!D34)),COUNTIF($E31:$CS31,CV$1),"")</f>
        <v>0</v>
      </c>
      <c r="CW31" s="7">
        <f>IF(NOT(ISBLANK(Klassenliste!C34)),SUMIF($E31:$CS31,"&gt;"&amp;0,$E31:$CS31),"")</f>
        <v>0</v>
      </c>
      <c r="CX31" s="130">
        <f>IF(NOT(ISBLANK(Klassenliste!C34)),ABS(SUMIF($E31:$CS31,"&lt;"&amp;0,$E31:$CS31)),"")</f>
        <v>0</v>
      </c>
      <c r="CY31" s="7">
        <f>IF(NOT(ISBLANK(Klassenliste!C34)),COUNTIF($E31:$CS31,CY$1),"")</f>
        <v>0</v>
      </c>
      <c r="CZ31" s="7">
        <f>IF(NOT(ISBLANK(Klassenliste!C34)),COUNTIF($E31:$CS31,CZ$1),"")</f>
        <v>0</v>
      </c>
      <c r="DB31" s="110">
        <f t="shared" si="0"/>
        <v>0</v>
      </c>
    </row>
    <row r="32" spans="1:106" ht="12.75">
      <c r="A32" s="131">
        <f>IF(NOT(ISBLANK(Klassenliste!A35)),Klassenliste!A35,"")</f>
        <v>30</v>
      </c>
      <c r="B32" s="131">
        <f>IF(NOT(ISBLANK(Klassenliste!B35)),Klassenliste!B35,"")</f>
        <v>0</v>
      </c>
      <c r="C32" s="132">
        <f>IF(NOT(ISBLANK(Klassenliste!C35)),Klassenliste!C35,"")</f>
        <v>0</v>
      </c>
      <c r="D32" s="133">
        <f>IF(NOT(ISBLANK(Klassenliste!D34)),Klassenliste!E34,"")</f>
        <v>0</v>
      </c>
      <c r="E32" s="134"/>
      <c r="F32" s="135"/>
      <c r="G32" s="135"/>
      <c r="H32" s="135"/>
      <c r="I32" s="136"/>
      <c r="J32" s="135"/>
      <c r="K32" s="135"/>
      <c r="L32" s="135"/>
      <c r="M32" s="135"/>
      <c r="N32" s="136"/>
      <c r="O32" s="135"/>
      <c r="P32" s="135"/>
      <c r="Q32" s="135"/>
      <c r="R32" s="135"/>
      <c r="S32" s="136"/>
      <c r="T32" s="135"/>
      <c r="U32" s="135"/>
      <c r="V32" s="135"/>
      <c r="W32" s="135"/>
      <c r="X32" s="136"/>
      <c r="Y32" s="135"/>
      <c r="Z32" s="135"/>
      <c r="AA32" s="135"/>
      <c r="AB32" s="135"/>
      <c r="AC32" s="136"/>
      <c r="AD32" s="135"/>
      <c r="AE32" s="135"/>
      <c r="AF32" s="138"/>
      <c r="AG32" s="138"/>
      <c r="AH32" s="149"/>
      <c r="AI32" s="135"/>
      <c r="AJ32" s="135"/>
      <c r="AK32" s="135"/>
      <c r="AL32" s="135"/>
      <c r="AM32" s="136"/>
      <c r="AN32" s="138"/>
      <c r="AO32" s="138"/>
      <c r="AP32" s="138"/>
      <c r="AQ32" s="135"/>
      <c r="AR32" s="136"/>
      <c r="AS32" s="138"/>
      <c r="AT32" s="138"/>
      <c r="AU32" s="138"/>
      <c r="AV32" s="138"/>
      <c r="AW32" s="149"/>
      <c r="AX32" s="137"/>
      <c r="AY32" s="137"/>
      <c r="AZ32" s="138"/>
      <c r="BA32" s="138"/>
      <c r="BB32" s="149"/>
      <c r="BC32" s="138"/>
      <c r="BD32" s="138"/>
      <c r="BE32" s="138"/>
      <c r="BF32" s="137"/>
      <c r="BG32" s="150"/>
      <c r="BH32" s="138"/>
      <c r="BI32" s="135"/>
      <c r="BJ32" s="135"/>
      <c r="BK32" s="135"/>
      <c r="BL32" s="136"/>
      <c r="BM32" s="137"/>
      <c r="BN32" s="137"/>
      <c r="BO32" s="138"/>
      <c r="BP32" s="135"/>
      <c r="BQ32" s="136"/>
      <c r="BR32" s="138"/>
      <c r="BS32" s="135"/>
      <c r="BT32" s="135"/>
      <c r="BU32" s="135"/>
      <c r="BV32" s="136"/>
      <c r="BW32" s="138"/>
      <c r="BX32" s="135"/>
      <c r="BY32" s="138"/>
      <c r="BZ32" s="138"/>
      <c r="CA32" s="149"/>
      <c r="CB32" s="138"/>
      <c r="CC32" s="135"/>
      <c r="CD32" s="135"/>
      <c r="CE32" s="135"/>
      <c r="CF32" s="136"/>
      <c r="CG32" s="138"/>
      <c r="CH32" s="135"/>
      <c r="CI32" s="135"/>
      <c r="CJ32" s="135"/>
      <c r="CK32" s="136"/>
      <c r="CL32" s="138"/>
      <c r="CM32" s="135"/>
      <c r="CN32" s="135"/>
      <c r="CO32" s="135"/>
      <c r="CP32" s="136"/>
      <c r="CQ32" s="138"/>
      <c r="CR32" s="135"/>
      <c r="CS32" s="135"/>
      <c r="CT32" s="131"/>
      <c r="CU32" s="131">
        <f>IF(NOT(ISBLANK(Klassenliste!C35)),COUNTIF($E32:$CS32,CU$1),"")</f>
        <v>0</v>
      </c>
      <c r="CV32" s="139">
        <f>IF(NOT(ISBLANK(Klassenliste!D35)),COUNTIF($E32:$CS32,CV$1),"")</f>
        <v>0</v>
      </c>
      <c r="CW32" s="131">
        <f>IF(NOT(ISBLANK(Klassenliste!C35)),SUMIF($E32:$CS32,"&gt;"&amp;0,$E32:$CS32),"")</f>
        <v>0</v>
      </c>
      <c r="CX32" s="139">
        <f>IF(NOT(ISBLANK(Klassenliste!C35)),ABS(SUMIF($E32:$CS32,"&lt;"&amp;0,$E32:$CS32)),"")</f>
        <v>0</v>
      </c>
      <c r="CY32" s="131">
        <f>IF(NOT(ISBLANK(Klassenliste!C35)),COUNTIF($E32:$CS32,CY$1),"")</f>
        <v>0</v>
      </c>
      <c r="CZ32" s="131">
        <f>IF(NOT(ISBLANK(Klassenliste!C35)),COUNTIF($E32:$CS32,CZ$1),"")</f>
        <v>0</v>
      </c>
      <c r="DA32" s="131"/>
      <c r="DB32" s="132">
        <f t="shared" si="0"/>
        <v>0</v>
      </c>
    </row>
    <row r="33" spans="1:106" ht="12.75">
      <c r="A33" s="7">
        <f>IF(NOT(ISBLANK(Klassenliste!A36)),Klassenliste!A36,"")</f>
        <v>31</v>
      </c>
      <c r="B33" s="7">
        <f>IF(NOT(ISBLANK(Klassenliste!B36)),Klassenliste!B36,"")</f>
        <v>0</v>
      </c>
      <c r="C33" s="110">
        <f>IF(NOT(ISBLANK(Klassenliste!C36)),Klassenliste!C36,"")</f>
        <v>0</v>
      </c>
      <c r="D33" s="1">
        <f>IF(NOT(ISBLANK(Klassenliste!D35)),Klassenliste!E35,"")</f>
        <v>0</v>
      </c>
      <c r="E33" s="124"/>
      <c r="F33" s="125"/>
      <c r="G33" s="125"/>
      <c r="H33" s="125"/>
      <c r="I33" s="126"/>
      <c r="J33" s="125"/>
      <c r="K33" s="125"/>
      <c r="L33" s="125"/>
      <c r="M33" s="125"/>
      <c r="N33" s="126"/>
      <c r="O33" s="125"/>
      <c r="P33" s="125"/>
      <c r="Q33" s="125"/>
      <c r="R33" s="125"/>
      <c r="S33" s="126"/>
      <c r="T33" s="125"/>
      <c r="U33" s="125"/>
      <c r="V33" s="125"/>
      <c r="W33" s="125"/>
      <c r="X33" s="126"/>
      <c r="Y33" s="125"/>
      <c r="Z33" s="125"/>
      <c r="AA33" s="125"/>
      <c r="AB33" s="125"/>
      <c r="AC33" s="126"/>
      <c r="AD33" s="125"/>
      <c r="AE33" s="125"/>
      <c r="AF33" s="128"/>
      <c r="AG33" s="128"/>
      <c r="AH33" s="147"/>
      <c r="AI33" s="125"/>
      <c r="AJ33" s="125"/>
      <c r="AK33" s="125"/>
      <c r="AL33" s="125"/>
      <c r="AM33" s="126"/>
      <c r="AN33" s="128"/>
      <c r="AO33" s="128"/>
      <c r="AP33" s="128"/>
      <c r="AQ33" s="125"/>
      <c r="AR33" s="126"/>
      <c r="AS33" s="128"/>
      <c r="AT33" s="128"/>
      <c r="AU33" s="128"/>
      <c r="AV33" s="128"/>
      <c r="AW33" s="147"/>
      <c r="AX33" s="127"/>
      <c r="AY33" s="127"/>
      <c r="AZ33" s="128"/>
      <c r="BA33" s="128"/>
      <c r="BB33" s="147"/>
      <c r="BC33" s="128"/>
      <c r="BD33" s="128"/>
      <c r="BE33" s="128"/>
      <c r="BF33" s="127"/>
      <c r="BG33" s="148"/>
      <c r="BH33" s="128"/>
      <c r="BI33" s="125"/>
      <c r="BJ33" s="125"/>
      <c r="BK33" s="125"/>
      <c r="BL33" s="126"/>
      <c r="BM33" s="127"/>
      <c r="BN33" s="127"/>
      <c r="BO33" s="128"/>
      <c r="BP33" s="125"/>
      <c r="BQ33" s="126"/>
      <c r="BR33" s="128"/>
      <c r="BS33" s="125"/>
      <c r="BT33" s="125"/>
      <c r="BU33" s="125"/>
      <c r="BV33" s="126"/>
      <c r="BW33" s="128"/>
      <c r="BX33" s="125"/>
      <c r="BY33" s="128"/>
      <c r="BZ33" s="128"/>
      <c r="CA33" s="147"/>
      <c r="CB33" s="128"/>
      <c r="CC33" s="125"/>
      <c r="CD33" s="125"/>
      <c r="CE33" s="125"/>
      <c r="CF33" s="126"/>
      <c r="CG33" s="128"/>
      <c r="CH33" s="125"/>
      <c r="CI33" s="125"/>
      <c r="CJ33" s="125"/>
      <c r="CK33" s="126"/>
      <c r="CL33" s="128"/>
      <c r="CM33" s="125"/>
      <c r="CN33" s="125"/>
      <c r="CO33" s="125"/>
      <c r="CP33" s="126"/>
      <c r="CQ33" s="128"/>
      <c r="CR33" s="125"/>
      <c r="CS33" s="125"/>
      <c r="CU33" s="7">
        <f>IF(NOT(ISBLANK(Klassenliste!C36)),COUNTIF($E33:$CS33,CU$1),"")</f>
        <v>0</v>
      </c>
      <c r="CV33" s="130">
        <f>IF(NOT(ISBLANK(Klassenliste!D36)),COUNTIF($E33:$CS33,CV$1),"")</f>
        <v>0</v>
      </c>
      <c r="CW33" s="7">
        <f>IF(NOT(ISBLANK(Klassenliste!C36)),SUMIF($E33:$CS33,"&gt;"&amp;0,$E33:$CS33),"")</f>
        <v>0</v>
      </c>
      <c r="CX33" s="130">
        <f>IF(NOT(ISBLANK(Klassenliste!C36)),ABS(SUMIF($E33:$CS33,"&lt;"&amp;0,$E33:$CS33)),"")</f>
        <v>0</v>
      </c>
      <c r="CY33" s="7">
        <f>IF(NOT(ISBLANK(Klassenliste!C36)),COUNTIF($E33:$CS33,CY$1),"")</f>
        <v>0</v>
      </c>
      <c r="CZ33" s="7">
        <f>IF(NOT(ISBLANK(Klassenliste!C36)),COUNTIF($E33:$CS33,CZ$1),"")</f>
        <v>0</v>
      </c>
      <c r="DB33" s="110">
        <f t="shared" si="0"/>
        <v>0</v>
      </c>
    </row>
    <row r="34" spans="1:106" ht="12.75">
      <c r="A34" s="7">
        <f>IF(NOT(ISBLANK(Klassenliste!A37)),Klassenliste!A37,"")</f>
        <v>32</v>
      </c>
      <c r="B34" s="7">
        <f>IF(NOT(ISBLANK(Klassenliste!B37)),Klassenliste!B37,"")</f>
        <v>0</v>
      </c>
      <c r="C34" s="110">
        <f>IF(NOT(ISBLANK(Klassenliste!C37)),Klassenliste!C37,"")</f>
        <v>0</v>
      </c>
      <c r="D34" s="1">
        <f>IF(NOT(ISBLANK(Klassenliste!D37)),Klassenliste!E37,"")</f>
        <v>0</v>
      </c>
      <c r="E34" s="124"/>
      <c r="F34" s="125"/>
      <c r="G34" s="125"/>
      <c r="H34" s="125"/>
      <c r="I34" s="126"/>
      <c r="J34" s="125"/>
      <c r="K34" s="125"/>
      <c r="L34" s="125"/>
      <c r="M34" s="125"/>
      <c r="N34" s="126"/>
      <c r="O34" s="125"/>
      <c r="P34" s="125"/>
      <c r="Q34" s="125"/>
      <c r="R34" s="125"/>
      <c r="S34" s="126"/>
      <c r="T34" s="125"/>
      <c r="U34" s="125"/>
      <c r="V34" s="125"/>
      <c r="W34" s="125"/>
      <c r="X34" s="126"/>
      <c r="Y34" s="125"/>
      <c r="Z34" s="125"/>
      <c r="AA34" s="125"/>
      <c r="AB34" s="125"/>
      <c r="AC34" s="126"/>
      <c r="AD34" s="125"/>
      <c r="AE34" s="125"/>
      <c r="AF34" s="128"/>
      <c r="AG34" s="128"/>
      <c r="AH34" s="147"/>
      <c r="AI34" s="125"/>
      <c r="AJ34" s="125"/>
      <c r="AK34" s="125"/>
      <c r="AL34" s="125"/>
      <c r="AM34" s="126"/>
      <c r="AN34" s="128"/>
      <c r="AO34" s="128"/>
      <c r="AP34" s="128"/>
      <c r="AQ34" s="125"/>
      <c r="AR34" s="126"/>
      <c r="AS34" s="128"/>
      <c r="AT34" s="128"/>
      <c r="AU34" s="128"/>
      <c r="AV34" s="128"/>
      <c r="AW34" s="147"/>
      <c r="AX34" s="127"/>
      <c r="AY34" s="127"/>
      <c r="AZ34" s="128"/>
      <c r="BA34" s="128"/>
      <c r="BB34" s="147"/>
      <c r="BC34" s="128"/>
      <c r="BD34" s="128"/>
      <c r="BE34" s="128"/>
      <c r="BF34" s="127"/>
      <c r="BG34" s="148"/>
      <c r="BH34" s="128"/>
      <c r="BI34" s="125"/>
      <c r="BJ34" s="125"/>
      <c r="BK34" s="125"/>
      <c r="BL34" s="126"/>
      <c r="BM34" s="127"/>
      <c r="BN34" s="127"/>
      <c r="BO34" s="128"/>
      <c r="BP34" s="125"/>
      <c r="BQ34" s="126"/>
      <c r="BR34" s="128"/>
      <c r="BS34" s="125"/>
      <c r="BT34" s="125"/>
      <c r="BU34" s="125"/>
      <c r="BV34" s="126"/>
      <c r="BW34" s="128"/>
      <c r="BX34" s="125"/>
      <c r="BY34" s="128"/>
      <c r="BZ34" s="128"/>
      <c r="CA34" s="147"/>
      <c r="CB34" s="128"/>
      <c r="CC34" s="125"/>
      <c r="CD34" s="125"/>
      <c r="CE34" s="125"/>
      <c r="CF34" s="126"/>
      <c r="CG34" s="128"/>
      <c r="CH34" s="125"/>
      <c r="CI34" s="125"/>
      <c r="CJ34" s="125"/>
      <c r="CK34" s="126"/>
      <c r="CL34" s="128"/>
      <c r="CM34" s="125"/>
      <c r="CN34" s="125"/>
      <c r="CO34" s="125"/>
      <c r="CP34" s="126"/>
      <c r="CQ34" s="128"/>
      <c r="CR34" s="125"/>
      <c r="CS34" s="125"/>
      <c r="CU34" s="7">
        <f>IF(NOT(ISBLANK(Klassenliste!C37)),COUNTIF($E34:$CS34,CU$1),"")</f>
        <v>0</v>
      </c>
      <c r="CV34" s="130">
        <f>IF(NOT(ISBLANK(Klassenliste!D37)),COUNTIF($E34:$CS34,CV$1),"")</f>
        <v>0</v>
      </c>
      <c r="CW34" s="7">
        <f>IF(NOT(ISBLANK(Klassenliste!C37)),SUMIF($E34:$CS34,"&gt;"&amp;0,$E34:$CS34),"")</f>
        <v>0</v>
      </c>
      <c r="CX34" s="130">
        <f>IF(NOT(ISBLANK(Klassenliste!C37)),ABS(SUMIF($E34:$CS34,"&lt;"&amp;0,$E34:$CS34)),"")</f>
        <v>0</v>
      </c>
      <c r="CY34" s="7">
        <f>IF(NOT(ISBLANK(Klassenliste!C37)),COUNTIF($E34:$CS34,CY$1),"")</f>
        <v>0</v>
      </c>
      <c r="CZ34" s="7">
        <f>IF(NOT(ISBLANK(Klassenliste!C37)),COUNTIF($E34:$CS34,CZ$1),"")</f>
        <v>0</v>
      </c>
      <c r="DB34" s="110">
        <f t="shared" si="0"/>
        <v>0</v>
      </c>
    </row>
    <row r="35" spans="1:106" ht="12.75">
      <c r="A35" s="7">
        <f>IF(NOT(ISBLANK(Klassenliste!A38)),Klassenliste!A38,"")</f>
        <v>0</v>
      </c>
      <c r="B35" s="7">
        <f>IF(NOT(ISBLANK(Klassenliste!B38)),Klassenliste!B38,"")</f>
        <v>0</v>
      </c>
      <c r="C35" s="110">
        <f>IF(NOT(ISBLANK(Klassenliste!C38)),Klassenliste!C38,"")</f>
        <v>0</v>
      </c>
      <c r="D35" s="1">
        <f>IF(NOT(ISBLANK(Klassenliste!D38)),Klassenliste!E38,"")</f>
        <v>0</v>
      </c>
      <c r="E35" s="124"/>
      <c r="F35" s="125"/>
      <c r="G35" s="125"/>
      <c r="H35" s="125"/>
      <c r="I35" s="126"/>
      <c r="J35" s="125"/>
      <c r="K35" s="125"/>
      <c r="L35" s="125"/>
      <c r="M35" s="125"/>
      <c r="N35" s="126"/>
      <c r="O35" s="125"/>
      <c r="P35" s="125"/>
      <c r="Q35" s="125"/>
      <c r="R35" s="125"/>
      <c r="S35" s="126"/>
      <c r="T35" s="125"/>
      <c r="U35" s="125"/>
      <c r="V35" s="125"/>
      <c r="W35" s="125"/>
      <c r="X35" s="126"/>
      <c r="Y35" s="125"/>
      <c r="Z35" s="125"/>
      <c r="AA35" s="125"/>
      <c r="AB35" s="125"/>
      <c r="AC35" s="126"/>
      <c r="AD35" s="125"/>
      <c r="AE35" s="125"/>
      <c r="AF35" s="128"/>
      <c r="AG35" s="128"/>
      <c r="AH35" s="147"/>
      <c r="AI35" s="125"/>
      <c r="AJ35" s="125"/>
      <c r="AK35" s="125"/>
      <c r="AL35" s="125"/>
      <c r="AM35" s="126"/>
      <c r="AN35" s="128"/>
      <c r="AO35" s="128"/>
      <c r="AP35" s="128"/>
      <c r="AQ35" s="125"/>
      <c r="AR35" s="126"/>
      <c r="AS35" s="128"/>
      <c r="AT35" s="128"/>
      <c r="AU35" s="128"/>
      <c r="AV35" s="128"/>
      <c r="AW35" s="147"/>
      <c r="AX35" s="127"/>
      <c r="AY35" s="127"/>
      <c r="AZ35" s="128"/>
      <c r="BA35" s="128"/>
      <c r="BB35" s="147"/>
      <c r="BC35" s="128"/>
      <c r="BD35" s="128"/>
      <c r="BE35" s="128"/>
      <c r="BF35" s="127"/>
      <c r="BG35" s="148"/>
      <c r="BH35" s="128"/>
      <c r="BI35" s="125"/>
      <c r="BJ35" s="125"/>
      <c r="BK35" s="125"/>
      <c r="BL35" s="126"/>
      <c r="BM35" s="127"/>
      <c r="BN35" s="127"/>
      <c r="BO35" s="128"/>
      <c r="BP35" s="125"/>
      <c r="BQ35" s="126"/>
      <c r="BR35" s="128"/>
      <c r="BS35" s="125"/>
      <c r="BT35" s="125"/>
      <c r="BU35" s="125"/>
      <c r="BV35" s="126"/>
      <c r="BW35" s="128"/>
      <c r="BX35" s="125"/>
      <c r="BY35" s="128"/>
      <c r="BZ35" s="128"/>
      <c r="CA35" s="147"/>
      <c r="CB35" s="128"/>
      <c r="CC35" s="125"/>
      <c r="CD35" s="125"/>
      <c r="CE35" s="125"/>
      <c r="CF35" s="126"/>
      <c r="CG35" s="128"/>
      <c r="CH35" s="125"/>
      <c r="CI35" s="125"/>
      <c r="CJ35" s="125"/>
      <c r="CK35" s="126"/>
      <c r="CL35" s="128"/>
      <c r="CM35" s="125"/>
      <c r="CN35" s="125"/>
      <c r="CO35" s="125"/>
      <c r="CP35" s="126"/>
      <c r="CQ35" s="128"/>
      <c r="CR35" s="125"/>
      <c r="CS35" s="125"/>
      <c r="CU35" s="7">
        <f>IF(NOT(ISBLANK(Klassenliste!C38)),COUNTIF($E35:$CS35,CU$1),"")</f>
        <v>0</v>
      </c>
      <c r="CV35" s="130">
        <f>IF(NOT(ISBLANK(Klassenliste!D38)),COUNTIF($E35:$CS35,CV$1),"")</f>
        <v>0</v>
      </c>
      <c r="CW35" s="7">
        <f>IF(NOT(ISBLANK(Klassenliste!C38)),SUMIF($E35:$CS35,"&gt;"&amp;0,$E35:$CS35),"")</f>
        <v>0</v>
      </c>
      <c r="CX35" s="130">
        <f>IF(NOT(ISBLANK(Klassenliste!C38)),ABS(SUMIF($E35:$CS35,"&lt;"&amp;0,$E35:$CS35)),"")</f>
        <v>0</v>
      </c>
      <c r="CY35" s="7">
        <f>IF(NOT(ISBLANK(Klassenliste!C38)),COUNTIF($E35:$CS35,CY$1),"")</f>
        <v>0</v>
      </c>
      <c r="CZ35" s="7">
        <f>IF(NOT(ISBLANK(Klassenliste!C38)),COUNTIF($E35:$CS35,CZ$1),"")</f>
        <v>0</v>
      </c>
      <c r="DB35" s="110">
        <f t="shared" si="0"/>
        <v>0</v>
      </c>
    </row>
    <row r="36" spans="1:106" ht="12.75">
      <c r="A36" s="7">
        <f>IF(NOT(ISBLANK(Klassenliste!A39)),Klassenliste!A39,"")</f>
        <v>0</v>
      </c>
      <c r="B36" s="7">
        <f>IF(NOT(ISBLANK(Klassenliste!B39)),Klassenliste!B39,"")</f>
        <v>0</v>
      </c>
      <c r="C36" s="110">
        <f>IF(NOT(ISBLANK(Klassenliste!C39)),Klassenliste!C39,"")</f>
        <v>0</v>
      </c>
      <c r="D36" s="1">
        <f>IF(NOT(ISBLANK(Klassenliste!D39)),Klassenliste!E39,"")</f>
        <v>0</v>
      </c>
      <c r="E36" s="124"/>
      <c r="F36" s="125"/>
      <c r="G36" s="125"/>
      <c r="H36" s="125"/>
      <c r="I36" s="126"/>
      <c r="J36" s="125"/>
      <c r="K36" s="125"/>
      <c r="L36" s="125"/>
      <c r="M36" s="125"/>
      <c r="N36" s="126"/>
      <c r="O36" s="125"/>
      <c r="P36" s="125"/>
      <c r="Q36" s="125"/>
      <c r="R36" s="125"/>
      <c r="S36" s="126"/>
      <c r="T36" s="125"/>
      <c r="U36" s="125"/>
      <c r="V36" s="125"/>
      <c r="W36" s="125"/>
      <c r="X36" s="126"/>
      <c r="Y36" s="125"/>
      <c r="Z36" s="125"/>
      <c r="AA36" s="125"/>
      <c r="AB36" s="125"/>
      <c r="AC36" s="126"/>
      <c r="AD36" s="125"/>
      <c r="AE36" s="125"/>
      <c r="AF36" s="128"/>
      <c r="AG36" s="128"/>
      <c r="AH36" s="147"/>
      <c r="AI36" s="125"/>
      <c r="AJ36" s="125"/>
      <c r="AK36" s="125"/>
      <c r="AL36" s="125"/>
      <c r="AM36" s="126"/>
      <c r="AN36" s="128"/>
      <c r="AO36" s="128"/>
      <c r="AP36" s="128"/>
      <c r="AQ36" s="125"/>
      <c r="AR36" s="126"/>
      <c r="AS36" s="128"/>
      <c r="AT36" s="128"/>
      <c r="AU36" s="128"/>
      <c r="AV36" s="128"/>
      <c r="AW36" s="147"/>
      <c r="AX36" s="127"/>
      <c r="AY36" s="127"/>
      <c r="AZ36" s="128"/>
      <c r="BA36" s="128"/>
      <c r="BB36" s="147"/>
      <c r="BC36" s="128"/>
      <c r="BD36" s="128"/>
      <c r="BE36" s="128"/>
      <c r="BF36" s="127"/>
      <c r="BG36" s="148"/>
      <c r="BH36" s="128"/>
      <c r="BI36" s="125"/>
      <c r="BJ36" s="125"/>
      <c r="BK36" s="125"/>
      <c r="BL36" s="126"/>
      <c r="BM36" s="127"/>
      <c r="BN36" s="127"/>
      <c r="BO36" s="128"/>
      <c r="BP36" s="125"/>
      <c r="BQ36" s="126"/>
      <c r="BR36" s="128"/>
      <c r="BS36" s="125"/>
      <c r="BT36" s="125"/>
      <c r="BU36" s="125"/>
      <c r="BV36" s="126"/>
      <c r="BW36" s="128"/>
      <c r="BX36" s="125"/>
      <c r="BY36" s="128"/>
      <c r="BZ36" s="128"/>
      <c r="CA36" s="147"/>
      <c r="CB36" s="128"/>
      <c r="CC36" s="125"/>
      <c r="CD36" s="125"/>
      <c r="CE36" s="125"/>
      <c r="CF36" s="126"/>
      <c r="CG36" s="128"/>
      <c r="CH36" s="125"/>
      <c r="CI36" s="125"/>
      <c r="CJ36" s="125"/>
      <c r="CK36" s="126"/>
      <c r="CL36" s="128"/>
      <c r="CM36" s="125"/>
      <c r="CN36" s="125"/>
      <c r="CO36" s="125"/>
      <c r="CP36" s="126"/>
      <c r="CQ36" s="128"/>
      <c r="CR36" s="125"/>
      <c r="CS36" s="125"/>
      <c r="CU36" s="7">
        <f>IF(NOT(ISBLANK(Klassenliste!C39)),COUNTIF($E36:$CS36,CU$1),"")</f>
        <v>0</v>
      </c>
      <c r="CV36" s="130">
        <f>IF(NOT(ISBLANK(Klassenliste!D39)),COUNTIF($E36:$CS36,CV$1),"")</f>
        <v>0</v>
      </c>
      <c r="CW36" s="7">
        <f>IF(NOT(ISBLANK(Klassenliste!C39)),SUMIF($E36:$CS36,"&gt;"&amp;0,$E36:$CS36),"")</f>
        <v>0</v>
      </c>
      <c r="CX36" s="130">
        <f>IF(NOT(ISBLANK(Klassenliste!C39)),ABS(SUMIF($E36:$CS36,"&lt;"&amp;0,$E36:$CS36)),"")</f>
        <v>0</v>
      </c>
      <c r="CY36" s="7">
        <f>IF(NOT(ISBLANK(Klassenliste!C39)),COUNTIF($E36:$CS36,CY$1),"")</f>
        <v>0</v>
      </c>
      <c r="CZ36" s="7">
        <f>IF(NOT(ISBLANK(Klassenliste!C39)),COUNTIF($E36:$CS36,CZ$1),"")</f>
        <v>0</v>
      </c>
      <c r="DB36" s="110">
        <f t="shared" si="0"/>
        <v>0</v>
      </c>
    </row>
    <row r="37" spans="1:106" ht="12.75">
      <c r="A37" s="131">
        <f>IF(NOT(ISBLANK(Klassenliste!A40)),Klassenliste!A40,"")</f>
        <v>0</v>
      </c>
      <c r="B37" s="131">
        <f>IF(NOT(ISBLANK(Klassenliste!B40)),Klassenliste!B40,"")</f>
        <v>0</v>
      </c>
      <c r="C37" s="132">
        <f>IF(NOT(ISBLANK(Klassenliste!C40)),Klassenliste!C40,"")</f>
        <v>0</v>
      </c>
      <c r="D37" s="133">
        <f>IF(NOT(ISBLANK(Klassenliste!D39)),Klassenliste!E39,"")</f>
        <v>0</v>
      </c>
      <c r="E37" s="134"/>
      <c r="F37" s="135"/>
      <c r="G37" s="135"/>
      <c r="H37" s="135"/>
      <c r="I37" s="136"/>
      <c r="J37" s="135"/>
      <c r="K37" s="135"/>
      <c r="L37" s="135"/>
      <c r="M37" s="135"/>
      <c r="N37" s="136"/>
      <c r="O37" s="135"/>
      <c r="P37" s="135"/>
      <c r="Q37" s="135"/>
      <c r="R37" s="135"/>
      <c r="S37" s="136"/>
      <c r="T37" s="135"/>
      <c r="U37" s="135"/>
      <c r="V37" s="135"/>
      <c r="W37" s="135"/>
      <c r="X37" s="136"/>
      <c r="Y37" s="135"/>
      <c r="Z37" s="135"/>
      <c r="AA37" s="135"/>
      <c r="AB37" s="135"/>
      <c r="AC37" s="136"/>
      <c r="AD37" s="135"/>
      <c r="AE37" s="135"/>
      <c r="AF37" s="138"/>
      <c r="AG37" s="138"/>
      <c r="AH37" s="149"/>
      <c r="AI37" s="135"/>
      <c r="AJ37" s="135"/>
      <c r="AK37" s="135"/>
      <c r="AL37" s="135"/>
      <c r="AM37" s="136"/>
      <c r="AN37" s="138"/>
      <c r="AO37" s="138"/>
      <c r="AP37" s="138"/>
      <c r="AQ37" s="135"/>
      <c r="AR37" s="136"/>
      <c r="AS37" s="138"/>
      <c r="AT37" s="138"/>
      <c r="AU37" s="138"/>
      <c r="AV37" s="138"/>
      <c r="AW37" s="149"/>
      <c r="AX37" s="137"/>
      <c r="AY37" s="137"/>
      <c r="AZ37" s="138"/>
      <c r="BA37" s="138"/>
      <c r="BB37" s="149"/>
      <c r="BC37" s="138"/>
      <c r="BD37" s="138"/>
      <c r="BE37" s="138"/>
      <c r="BF37" s="137"/>
      <c r="BG37" s="150"/>
      <c r="BH37" s="138"/>
      <c r="BI37" s="135"/>
      <c r="BJ37" s="135"/>
      <c r="BK37" s="135"/>
      <c r="BL37" s="136"/>
      <c r="BM37" s="137"/>
      <c r="BN37" s="137"/>
      <c r="BO37" s="138"/>
      <c r="BP37" s="135"/>
      <c r="BQ37" s="136"/>
      <c r="BR37" s="138"/>
      <c r="BS37" s="135"/>
      <c r="BT37" s="135"/>
      <c r="BU37" s="135"/>
      <c r="BV37" s="136"/>
      <c r="BW37" s="138"/>
      <c r="BX37" s="135"/>
      <c r="BY37" s="138"/>
      <c r="BZ37" s="138"/>
      <c r="CA37" s="149"/>
      <c r="CB37" s="138"/>
      <c r="CC37" s="135"/>
      <c r="CD37" s="135"/>
      <c r="CE37" s="135"/>
      <c r="CF37" s="136"/>
      <c r="CG37" s="138"/>
      <c r="CH37" s="135"/>
      <c r="CI37" s="135"/>
      <c r="CJ37" s="135"/>
      <c r="CK37" s="136"/>
      <c r="CL37" s="138"/>
      <c r="CM37" s="135"/>
      <c r="CN37" s="135"/>
      <c r="CO37" s="135"/>
      <c r="CP37" s="136"/>
      <c r="CQ37" s="138"/>
      <c r="CR37" s="135"/>
      <c r="CS37" s="135"/>
      <c r="CT37" s="131"/>
      <c r="CU37" s="131">
        <f>IF(NOT(ISBLANK(Klassenliste!C40)),COUNTIF($E37:$CS37,CU$1),"")</f>
        <v>0</v>
      </c>
      <c r="CV37" s="139">
        <f>IF(NOT(ISBLANK(Klassenliste!D40)),COUNTIF($E37:$CS37,CV$1),"")</f>
        <v>0</v>
      </c>
      <c r="CW37" s="131">
        <f>IF(NOT(ISBLANK(Klassenliste!C40)),SUMIF($E37:$CS37,"&gt;"&amp;0,$E37:$CS37),"")</f>
        <v>0</v>
      </c>
      <c r="CX37" s="139">
        <f>IF(NOT(ISBLANK(Klassenliste!C40)),ABS(SUMIF($E37:$CS37,"&lt;"&amp;0,$E37:$CS37)),"")</f>
        <v>0</v>
      </c>
      <c r="CY37" s="131">
        <f>IF(NOT(ISBLANK(Klassenliste!C40)),COUNTIF($E37:$CS37,CY$1),"")</f>
        <v>0</v>
      </c>
      <c r="CZ37" s="131">
        <f>IF(NOT(ISBLANK(Klassenliste!C40)),COUNTIF($E37:$CS37,CZ$1),"")</f>
        <v>0</v>
      </c>
      <c r="DA37" s="131"/>
      <c r="DB37" s="132">
        <f t="shared" si="0"/>
        <v>0</v>
      </c>
    </row>
    <row r="38" ht="12.75">
      <c r="E38" s="141"/>
    </row>
    <row r="39" spans="3:239" ht="12.75">
      <c r="C39" s="142" t="s">
        <v>183</v>
      </c>
      <c r="D39" s="141"/>
      <c r="AE39" s="111"/>
      <c r="AF39" s="7"/>
      <c r="CU39" s="7">
        <f>SUM(CU3:CU37)</f>
        <v>0</v>
      </c>
      <c r="CV39" s="7">
        <f>SUM(CV3:CV37)</f>
        <v>0</v>
      </c>
      <c r="CW39" s="7">
        <f>SUM(CW3:CW37)</f>
        <v>0</v>
      </c>
      <c r="CX39" s="7">
        <f>SUM(CX3:CX37)</f>
        <v>0</v>
      </c>
      <c r="CY39" s="7">
        <f>SUM(CY3:CY37)</f>
        <v>0</v>
      </c>
      <c r="CZ39" s="7">
        <f>SUM(CZ3:CZ37)</f>
        <v>0</v>
      </c>
      <c r="IE39"/>
    </row>
    <row r="40" spans="3:239" ht="12.75">
      <c r="C40" s="110" t="s">
        <v>184</v>
      </c>
      <c r="D40" s="141" t="s">
        <v>177</v>
      </c>
      <c r="AE40" s="111"/>
      <c r="AF40" s="7"/>
      <c r="IE40"/>
    </row>
    <row r="41" spans="3:239" ht="12.75">
      <c r="C41" s="110" t="s">
        <v>185</v>
      </c>
      <c r="D41" s="141">
        <v>1</v>
      </c>
      <c r="AE41" s="111"/>
      <c r="AF41" s="7"/>
      <c r="IE41"/>
    </row>
    <row r="42" spans="3:239" ht="12.75">
      <c r="C42" s="110" t="s">
        <v>186</v>
      </c>
      <c r="D42" s="141" t="s">
        <v>178</v>
      </c>
      <c r="AE42" s="111"/>
      <c r="AF42" s="7"/>
      <c r="IE42"/>
    </row>
    <row r="43" spans="3:239" ht="12.75">
      <c r="C43" s="110" t="s">
        <v>185</v>
      </c>
      <c r="D43" s="141">
        <v>-1</v>
      </c>
      <c r="AE43" s="111"/>
      <c r="AF43" s="7"/>
      <c r="IE43"/>
    </row>
    <row r="44" spans="3:239" ht="12.75">
      <c r="C44" s="110" t="s">
        <v>187</v>
      </c>
      <c r="D44" s="141" t="s">
        <v>181</v>
      </c>
      <c r="AE44" s="111"/>
      <c r="AF44" s="7"/>
      <c r="IE44"/>
    </row>
    <row r="45" spans="3:239" ht="12.75">
      <c r="C45" s="110" t="s">
        <v>188</v>
      </c>
      <c r="D45" s="141" t="s">
        <v>182</v>
      </c>
      <c r="AE45" s="111"/>
      <c r="AF45" s="7"/>
      <c r="IE45"/>
    </row>
  </sheetData>
  <sheetProtection selectLockedCells="1" selectUnlockedCells="1"/>
  <mergeCells count="7">
    <mergeCell ref="A1:B1"/>
    <mergeCell ref="E1:Q1"/>
    <mergeCell ref="R1:AH1"/>
    <mergeCell ref="AI1:AX1"/>
    <mergeCell ref="AY1:BU1"/>
    <mergeCell ref="BV1:CP1"/>
    <mergeCell ref="CQ1:CS1"/>
  </mergeCells>
  <conditionalFormatting sqref="Y3:Z3 AB3 AC3:AF17 BH3:BJ27 BN3:BP18 BN19:BP19 BN33:BQ35 E3:X27 Y4:AB27 AD18:AF27 BN20:BP27 AC17:AC27 BC3:BE27 BQ3:BQ27 E33:AP35 AG3:AP27 AS33:AW35 AS3:AW27 BC33:BE35 BH33:BJ35">
    <cfRule type="cellIs" priority="1" dxfId="2" operator="equal" stopIfTrue="1">
      <formula>"ue"</formula>
    </cfRule>
    <cfRule type="cellIs" priority="2" dxfId="2" operator="lessThan" stopIfTrue="1">
      <formula>0</formula>
    </cfRule>
  </conditionalFormatting>
  <conditionalFormatting sqref="BN28:BQ32 E28:AP32 AS28:AW32 BC28:BE32 BH28:BJ32">
    <cfRule type="cellIs" priority="3" dxfId="2" operator="equal" stopIfTrue="1">
      <formula>"ue"</formula>
    </cfRule>
    <cfRule type="cellIs" priority="4" dxfId="2" operator="lessThan" stopIfTrue="1">
      <formula>0</formula>
    </cfRule>
  </conditionalFormatting>
  <conditionalFormatting sqref="BS33:BV35 BS3:BV27">
    <cfRule type="cellIs" priority="5" dxfId="2" operator="equal" stopIfTrue="1">
      <formula>"ue"</formula>
    </cfRule>
    <cfRule type="cellIs" priority="6" dxfId="2" operator="lessThan" stopIfTrue="1">
      <formula>0</formula>
    </cfRule>
  </conditionalFormatting>
  <conditionalFormatting sqref="BS28:BV32">
    <cfRule type="cellIs" priority="7" dxfId="2" operator="equal" stopIfTrue="1">
      <formula>"ue"</formula>
    </cfRule>
    <cfRule type="cellIs" priority="8" dxfId="2" operator="lessThan" stopIfTrue="1">
      <formula>0</formula>
    </cfRule>
  </conditionalFormatting>
  <conditionalFormatting sqref="BW3:BW12 BX3:BZ18 BW19:BZ27 BW33:CA35 BW12:BW18 CA3:CA27">
    <cfRule type="cellIs" priority="9" dxfId="2" operator="equal" stopIfTrue="1">
      <formula>"ue"</formula>
    </cfRule>
    <cfRule type="cellIs" priority="10" dxfId="2" operator="lessThan" stopIfTrue="1">
      <formula>0</formula>
    </cfRule>
  </conditionalFormatting>
  <conditionalFormatting sqref="BW28:CA32">
    <cfRule type="cellIs" priority="11" dxfId="2" operator="equal" stopIfTrue="1">
      <formula>"ue"</formula>
    </cfRule>
    <cfRule type="cellIs" priority="12" dxfId="2" operator="lessThan" stopIfTrue="1">
      <formula>0</formula>
    </cfRule>
  </conditionalFormatting>
  <printOptions gridLines="1"/>
  <pageMargins left="0.31527777777777777" right="0.31527777777777777" top="0.4722222222222222" bottom="0.25069444444444444" header="0.5118055555555555" footer="0.5118055555555555"/>
  <pageSetup fitToHeight="2"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S49"/>
  <sheetViews>
    <sheetView workbookViewId="0" topLeftCell="A4">
      <selection activeCell="D4" sqref="D4"/>
    </sheetView>
  </sheetViews>
  <sheetFormatPr defaultColWidth="13.7109375" defaultRowHeight="12.75"/>
  <cols>
    <col min="1" max="1" width="4.7109375" style="23" customWidth="1"/>
    <col min="2" max="2" width="3.57421875" style="23" customWidth="1"/>
    <col min="3" max="3" width="16.7109375" style="11" customWidth="1"/>
    <col min="4" max="4" width="12.00390625" style="11" customWidth="1"/>
    <col min="5" max="6" width="6.7109375" style="64" customWidth="1"/>
    <col min="7" max="8" width="6.7109375" style="23" customWidth="1"/>
    <col min="9" max="9" width="6.7109375" style="64" customWidth="1"/>
    <col min="10" max="19" width="6.7109375" style="11" customWidth="1"/>
    <col min="20" max="16384" width="14.140625" style="11" customWidth="1"/>
  </cols>
  <sheetData>
    <row r="1" spans="1:19" ht="39" customHeight="1">
      <c r="A1" s="41" t="s">
        <v>196</v>
      </c>
      <c r="B1" s="41"/>
      <c r="C1" s="41"/>
      <c r="D1" s="41"/>
      <c r="E1" s="41">
        <f>Klasse</f>
        <v>0</v>
      </c>
      <c r="F1" s="41"/>
      <c r="G1" s="77"/>
      <c r="H1" s="41">
        <f>CONCATENATE("Schuljahr ",Schuljahr)</f>
        <v>0</v>
      </c>
      <c r="I1" s="41"/>
      <c r="J1" s="41"/>
      <c r="K1" s="41"/>
      <c r="L1" s="41"/>
      <c r="M1" s="41"/>
      <c r="N1"/>
      <c r="O1" s="152" t="s">
        <v>197</v>
      </c>
      <c r="P1" s="152"/>
      <c r="Q1" s="153">
        <f ca="1">TODAY()</f>
        <v>42969</v>
      </c>
      <c r="R1" s="153"/>
      <c r="S1" s="153"/>
    </row>
    <row r="2" spans="3:19" ht="12.75" customHeight="1">
      <c r="C2" s="77"/>
      <c r="D2" s="77"/>
      <c r="E2" s="154" t="s">
        <v>170</v>
      </c>
      <c r="F2" s="154"/>
      <c r="G2" s="154"/>
      <c r="H2" s="154"/>
      <c r="I2" s="154"/>
      <c r="J2" s="155" t="s">
        <v>189</v>
      </c>
      <c r="K2" s="155"/>
      <c r="L2" s="155"/>
      <c r="M2" s="155"/>
      <c r="N2" s="155"/>
      <c r="O2" s="156" t="s">
        <v>198</v>
      </c>
      <c r="P2" s="156"/>
      <c r="Q2" s="156"/>
      <c r="R2" s="156"/>
      <c r="S2" s="156"/>
    </row>
    <row r="3" spans="2:19" ht="27" customHeight="1">
      <c r="B3" s="23">
        <f>IF(NOT(ISBLANK(Schülerliste!B2)),Schülerliste!B2,"")</f>
        <v>0</v>
      </c>
      <c r="C3" s="157" t="s">
        <v>1</v>
      </c>
      <c r="D3" s="157" t="s">
        <v>45</v>
      </c>
      <c r="E3" s="158" t="s">
        <v>199</v>
      </c>
      <c r="F3" s="158" t="s">
        <v>200</v>
      </c>
      <c r="G3" s="158" t="s">
        <v>179</v>
      </c>
      <c r="H3" s="158" t="s">
        <v>180</v>
      </c>
      <c r="I3" s="158" t="s">
        <v>181</v>
      </c>
      <c r="J3" s="159" t="s">
        <v>199</v>
      </c>
      <c r="K3" s="159" t="s">
        <v>200</v>
      </c>
      <c r="L3" s="159" t="s">
        <v>179</v>
      </c>
      <c r="M3" s="159" t="s">
        <v>180</v>
      </c>
      <c r="N3" s="159" t="s">
        <v>181</v>
      </c>
      <c r="O3" s="160">
        <f>E3</f>
        <v>0</v>
      </c>
      <c r="P3" s="160">
        <f>F3</f>
        <v>0</v>
      </c>
      <c r="Q3" s="160">
        <f>G3</f>
        <v>0</v>
      </c>
      <c r="R3" s="160">
        <f>H3</f>
        <v>0</v>
      </c>
      <c r="S3" s="160">
        <f>I3</f>
        <v>0</v>
      </c>
    </row>
    <row r="4" spans="1:19" ht="25.5" customHeight="1">
      <c r="A4" s="161">
        <f>IF(NOT(ISBLANK(Klassenliste!A6)),Klassenliste!A6,"")</f>
        <v>1</v>
      </c>
      <c r="B4" s="162">
        <f>IF(NOT(ISBLANK(Klassenliste!B6)),Klassenliste!B6,"")</f>
        <v>0</v>
      </c>
      <c r="C4" s="163">
        <f>IF(NOT(ISBLANK(Klassenliste!C6)),Klassenliste!C6,"")</f>
        <v>0</v>
      </c>
      <c r="D4" s="163">
        <f>IF(NOT(ISBLANK(Klassenliste!D6)),Klassenliste!E6,"")</f>
        <v>0</v>
      </c>
      <c r="E4" s="164">
        <f>IF(NOT(ISBLANK(Klassenliste!C6)),Anwesenheit_1!CW3+Anwesenheit_1!CX3,"")</f>
        <v>0</v>
      </c>
      <c r="F4" s="164">
        <f>IF(NOT(ISBLANK(Klassenliste!C6)),Anwesenheit_1!CX3,"")</f>
        <v>0</v>
      </c>
      <c r="G4" s="164">
        <f>IF(NOT(ISBLANK(Klassenliste!C6)),Anwesenheit_1!CY3+Anwesenheit_1!CZ3,"")</f>
        <v>0</v>
      </c>
      <c r="H4" s="164">
        <f>IF(NOT(ISBLANK(Klassenliste!C6)),Anwesenheit_1!CZ3,"")</f>
        <v>0</v>
      </c>
      <c r="I4" s="164">
        <f>IF(NOT(ISBLANK(Klassenliste!C6)),Anwesenheit_1!DA3,"")</f>
        <v>0</v>
      </c>
      <c r="J4" s="165">
        <f>IF(NOT(ISBLANK(Klassenliste!C6)),Anwesenheit_2!CU3+Anwesenheit_2!CV3,"")</f>
        <v>0</v>
      </c>
      <c r="K4" s="165">
        <f>IF(NOT(ISBLANK(Klassenliste!C6)),Anwesenheit_2!CV3,"")</f>
        <v>0</v>
      </c>
      <c r="L4" s="165">
        <f>IF(NOT(ISBLANK(Klassenliste!C6)),Anwesenheit_2!CW3+Anwesenheit_2!CX3,"")</f>
        <v>0</v>
      </c>
      <c r="M4" s="165">
        <f>IF(NOT(ISBLANK(Klassenliste!C6)),Anwesenheit_2!CX3,"")</f>
        <v>0</v>
      </c>
      <c r="N4" s="165">
        <f>IF(NOT(ISBLANK(Klassenliste!C6)),Anwesenheit_2!CY3,"")</f>
        <v>0</v>
      </c>
      <c r="O4" s="166">
        <f>IF(NOT(ISBLANK(Klassenliste!C6)),E4+J4,"")</f>
        <v>0</v>
      </c>
      <c r="P4" s="166">
        <f>IF(NOT(ISBLANK(Klassenliste!C6)),F4+K4,"")</f>
        <v>0</v>
      </c>
      <c r="Q4" s="166">
        <f>IF(NOT(ISBLANK(Klassenliste!C6)),G4+L4,"")</f>
        <v>0</v>
      </c>
      <c r="R4" s="166">
        <f>IF(NOT(ISBLANK(Klassenliste!C6)),H4+M4,"")</f>
        <v>0</v>
      </c>
      <c r="S4" s="166">
        <f>IF(NOT(ISBLANK(Klassenliste!C6)),I4+N4,"")</f>
        <v>0</v>
      </c>
    </row>
    <row r="5" spans="1:19" ht="25.5" customHeight="1">
      <c r="A5" s="161">
        <f>IF(NOT(ISBLANK(Klassenliste!A7)),Klassenliste!A7,"")</f>
        <v>2</v>
      </c>
      <c r="B5" s="162">
        <f>IF(NOT(ISBLANK(Klassenliste!B7)),Klassenliste!B7,"")</f>
        <v>0</v>
      </c>
      <c r="C5" s="163">
        <f>IF(NOT(ISBLANK(Klassenliste!C7)),Klassenliste!C7,"")</f>
        <v>0</v>
      </c>
      <c r="D5" s="163">
        <f>IF(NOT(ISBLANK(Klassenliste!D7)),Klassenliste!E7,"")</f>
        <v>0</v>
      </c>
      <c r="E5" s="164">
        <f>IF(NOT(ISBLANK(Klassenliste!C7)),Anwesenheit_1!CW4+Anwesenheit_1!CX4,"")</f>
        <v>0</v>
      </c>
      <c r="F5" s="164">
        <f>IF(NOT(ISBLANK(Klassenliste!C7)),Anwesenheit_1!CX4,"")</f>
        <v>0</v>
      </c>
      <c r="G5" s="164">
        <f>IF(NOT(ISBLANK(Klassenliste!C7)),Anwesenheit_1!CY4+Anwesenheit_1!CZ4,"")</f>
        <v>0</v>
      </c>
      <c r="H5" s="164">
        <f>IF(NOT(ISBLANK(Klassenliste!C7)),Anwesenheit_1!CZ4,"")</f>
        <v>0</v>
      </c>
      <c r="I5" s="164">
        <f>IF(NOT(ISBLANK(Klassenliste!C7)),Anwesenheit_1!DA4,"")</f>
        <v>0</v>
      </c>
      <c r="J5" s="165">
        <f>IF(NOT(ISBLANK(Klassenliste!C7)),Anwesenheit_2!CU4+Anwesenheit_2!CV4,"")</f>
        <v>0</v>
      </c>
      <c r="K5" s="165">
        <f>IF(NOT(ISBLANK(Klassenliste!C7)),Anwesenheit_2!CV4,"")</f>
        <v>0</v>
      </c>
      <c r="L5" s="165">
        <f>IF(NOT(ISBLANK(Klassenliste!C7)),Anwesenheit_2!CW4+Anwesenheit_2!CX4,"")</f>
        <v>0</v>
      </c>
      <c r="M5" s="165">
        <f>IF(NOT(ISBLANK(Klassenliste!C7)),Anwesenheit_2!CX4,"")</f>
        <v>0</v>
      </c>
      <c r="N5" s="165">
        <f>IF(NOT(ISBLANK(Klassenliste!C7)),Anwesenheit_2!CY4,"")</f>
        <v>0</v>
      </c>
      <c r="O5" s="166">
        <f>IF(NOT(ISBLANK(Klassenliste!C7)),E5+J5,"")</f>
        <v>0</v>
      </c>
      <c r="P5" s="166">
        <f>IF(NOT(ISBLANK(Klassenliste!C7)),F5+K5,"")</f>
        <v>0</v>
      </c>
      <c r="Q5" s="166">
        <f>IF(NOT(ISBLANK(Klassenliste!C7)),G5+L5,"")</f>
        <v>0</v>
      </c>
      <c r="R5" s="166">
        <f>IF(NOT(ISBLANK(Klassenliste!C7)),H5+M5,"")</f>
        <v>0</v>
      </c>
      <c r="S5" s="166">
        <f>IF(NOT(ISBLANK(Klassenliste!C7)),I5+N5,"")</f>
        <v>0</v>
      </c>
    </row>
    <row r="6" spans="1:19" ht="25.5" customHeight="1">
      <c r="A6" s="161">
        <f>IF(NOT(ISBLANK(Klassenliste!A8)),Klassenliste!A8,"")</f>
        <v>3</v>
      </c>
      <c r="B6" s="162">
        <f>IF(NOT(ISBLANK(Klassenliste!B8)),Klassenliste!B8,"")</f>
        <v>0</v>
      </c>
      <c r="C6" s="163">
        <f>IF(NOT(ISBLANK(Klassenliste!C8)),Klassenliste!C8,"")</f>
        <v>0</v>
      </c>
      <c r="D6" s="163">
        <f>IF(NOT(ISBLANK(Klassenliste!D8)),Klassenliste!E8,"")</f>
        <v>0</v>
      </c>
      <c r="E6" s="164">
        <f>IF(NOT(ISBLANK(Klassenliste!C8)),Anwesenheit_1!CW5+Anwesenheit_1!CX5,"")</f>
        <v>0</v>
      </c>
      <c r="F6" s="164">
        <f>IF(NOT(ISBLANK(Klassenliste!C8)),Anwesenheit_1!CX5,"")</f>
        <v>0</v>
      </c>
      <c r="G6" s="164">
        <f>IF(NOT(ISBLANK(Klassenliste!C8)),Anwesenheit_1!CY5+Anwesenheit_1!CZ5,"")</f>
        <v>0</v>
      </c>
      <c r="H6" s="164">
        <f>IF(NOT(ISBLANK(Klassenliste!C8)),Anwesenheit_1!CZ5,"")</f>
        <v>0</v>
      </c>
      <c r="I6" s="164">
        <f>IF(NOT(ISBLANK(Klassenliste!C8)),Anwesenheit_1!DA5,"")</f>
        <v>0</v>
      </c>
      <c r="J6" s="165">
        <f>IF(NOT(ISBLANK(Klassenliste!C8)),Anwesenheit_2!CU5+Anwesenheit_2!CV5,"")</f>
        <v>0</v>
      </c>
      <c r="K6" s="165">
        <f>IF(NOT(ISBLANK(Klassenliste!C8)),Anwesenheit_2!CV5,"")</f>
        <v>0</v>
      </c>
      <c r="L6" s="165">
        <f>IF(NOT(ISBLANK(Klassenliste!C8)),Anwesenheit_2!CW5+Anwesenheit_2!CX5,"")</f>
        <v>0</v>
      </c>
      <c r="M6" s="165">
        <f>IF(NOT(ISBLANK(Klassenliste!C8)),Anwesenheit_2!CX5,"")</f>
        <v>0</v>
      </c>
      <c r="N6" s="165">
        <f>IF(NOT(ISBLANK(Klassenliste!C8)),Anwesenheit_2!CY5,"")</f>
        <v>0</v>
      </c>
      <c r="O6" s="166">
        <f>IF(NOT(ISBLANK(Klassenliste!C8)),E6+J6,"")</f>
        <v>0</v>
      </c>
      <c r="P6" s="166">
        <f>IF(NOT(ISBLANK(Klassenliste!C8)),F6+K6,"")</f>
        <v>0</v>
      </c>
      <c r="Q6" s="166">
        <f>IF(NOT(ISBLANK(Klassenliste!C8)),G6+L6,"")</f>
        <v>0</v>
      </c>
      <c r="R6" s="166">
        <f>IF(NOT(ISBLANK(Klassenliste!C8)),H6+M6,"")</f>
        <v>0</v>
      </c>
      <c r="S6" s="166">
        <f>IF(NOT(ISBLANK(Klassenliste!C8)),I6+N6,"")</f>
        <v>0</v>
      </c>
    </row>
    <row r="7" spans="1:19" ht="25.5" customHeight="1">
      <c r="A7" s="161">
        <f>IF(NOT(ISBLANK(Klassenliste!A9)),Klassenliste!A9,"")</f>
        <v>4</v>
      </c>
      <c r="B7" s="162">
        <f>IF(NOT(ISBLANK(Klassenliste!B9)),Klassenliste!B9,"")</f>
        <v>0</v>
      </c>
      <c r="C7" s="163">
        <f>IF(NOT(ISBLANK(Klassenliste!C9)),Klassenliste!C9,"")</f>
        <v>0</v>
      </c>
      <c r="D7" s="163">
        <f>IF(NOT(ISBLANK(Klassenliste!D9)),Klassenliste!E9,"")</f>
        <v>0</v>
      </c>
      <c r="E7" s="164">
        <f>IF(NOT(ISBLANK(Klassenliste!C9)),Anwesenheit_1!CW6+Anwesenheit_1!CX6,"")</f>
        <v>0</v>
      </c>
      <c r="F7" s="164">
        <f>IF(NOT(ISBLANK(Klassenliste!C9)),Anwesenheit_1!CX6,"")</f>
        <v>0</v>
      </c>
      <c r="G7" s="164">
        <f>IF(NOT(ISBLANK(Klassenliste!C9)),Anwesenheit_1!CY6+Anwesenheit_1!CZ6,"")</f>
        <v>0</v>
      </c>
      <c r="H7" s="164">
        <f>IF(NOT(ISBLANK(Klassenliste!C9)),Anwesenheit_1!CZ6,"")</f>
        <v>0</v>
      </c>
      <c r="I7" s="164">
        <f>IF(NOT(ISBLANK(Klassenliste!C9)),Anwesenheit_1!DA6,"")</f>
        <v>0</v>
      </c>
      <c r="J7" s="165">
        <f>IF(NOT(ISBLANK(Klassenliste!C9)),Anwesenheit_2!CU6+Anwesenheit_2!CV6,"")</f>
        <v>0</v>
      </c>
      <c r="K7" s="165">
        <f>IF(NOT(ISBLANK(Klassenliste!C9)),Anwesenheit_2!CV6,"")</f>
        <v>0</v>
      </c>
      <c r="L7" s="165">
        <f>IF(NOT(ISBLANK(Klassenliste!C9)),Anwesenheit_2!CW6+Anwesenheit_2!CX6,"")</f>
        <v>0</v>
      </c>
      <c r="M7" s="165">
        <f>IF(NOT(ISBLANK(Klassenliste!C9)),Anwesenheit_2!CX6,"")</f>
        <v>0</v>
      </c>
      <c r="N7" s="165">
        <f>IF(NOT(ISBLANK(Klassenliste!C9)),Anwesenheit_2!CY6,"")</f>
        <v>0</v>
      </c>
      <c r="O7" s="166">
        <f>IF(NOT(ISBLANK(Klassenliste!C9)),E7+J7,"")</f>
        <v>0</v>
      </c>
      <c r="P7" s="166">
        <f>IF(NOT(ISBLANK(Klassenliste!C9)),F7+K7,"")</f>
        <v>0</v>
      </c>
      <c r="Q7" s="166">
        <f>IF(NOT(ISBLANK(Klassenliste!C9)),G7+L7,"")</f>
        <v>0</v>
      </c>
      <c r="R7" s="166">
        <f>IF(NOT(ISBLANK(Klassenliste!C9)),H7+M7,"")</f>
        <v>0</v>
      </c>
      <c r="S7" s="166">
        <f>IF(NOT(ISBLANK(Klassenliste!C9)),I7+N7,"")</f>
        <v>0</v>
      </c>
    </row>
    <row r="8" spans="1:19" ht="25.5" customHeight="1">
      <c r="A8" s="161">
        <f>IF(NOT(ISBLANK(Klassenliste!A10)),Klassenliste!A10,"")</f>
        <v>5</v>
      </c>
      <c r="B8" s="162">
        <f>IF(NOT(ISBLANK(Klassenliste!B10)),Klassenliste!B10,"")</f>
        <v>0</v>
      </c>
      <c r="C8" s="163">
        <f>IF(NOT(ISBLANK(Klassenliste!C10)),Klassenliste!C10,"")</f>
        <v>0</v>
      </c>
      <c r="D8" s="163">
        <f>IF(NOT(ISBLANK(Klassenliste!D10)),Klassenliste!E10,"")</f>
        <v>0</v>
      </c>
      <c r="E8" s="164">
        <f>IF(NOT(ISBLANK(Klassenliste!C10)),Anwesenheit_1!CW7+Anwesenheit_1!CX7,"")</f>
        <v>0</v>
      </c>
      <c r="F8" s="164">
        <f>IF(NOT(ISBLANK(Klassenliste!C10)),Anwesenheit_1!CX7,"")</f>
        <v>0</v>
      </c>
      <c r="G8" s="164">
        <f>IF(NOT(ISBLANK(Klassenliste!C10)),Anwesenheit_1!CY7+Anwesenheit_1!CZ7,"")</f>
        <v>0</v>
      </c>
      <c r="H8" s="164">
        <f>IF(NOT(ISBLANK(Klassenliste!C10)),Anwesenheit_1!CZ7,"")</f>
        <v>0</v>
      </c>
      <c r="I8" s="164">
        <f>IF(NOT(ISBLANK(Klassenliste!C10)),Anwesenheit_1!DA7,"")</f>
        <v>0</v>
      </c>
      <c r="J8" s="165">
        <f>IF(NOT(ISBLANK(Klassenliste!C10)),Anwesenheit_2!CU7+Anwesenheit_2!CV7,"")</f>
        <v>0</v>
      </c>
      <c r="K8" s="165">
        <f>IF(NOT(ISBLANK(Klassenliste!C10)),Anwesenheit_2!CV7,"")</f>
        <v>0</v>
      </c>
      <c r="L8" s="165">
        <f>IF(NOT(ISBLANK(Klassenliste!C10)),Anwesenheit_2!CW7+Anwesenheit_2!CX7,"")</f>
        <v>0</v>
      </c>
      <c r="M8" s="165">
        <f>IF(NOT(ISBLANK(Klassenliste!C10)),Anwesenheit_2!CX7,"")</f>
        <v>0</v>
      </c>
      <c r="N8" s="165">
        <f>IF(NOT(ISBLANK(Klassenliste!C10)),Anwesenheit_2!CY7,"")</f>
        <v>0</v>
      </c>
      <c r="O8" s="166">
        <f>IF(NOT(ISBLANK(Klassenliste!C10)),E8+J8,"")</f>
        <v>0</v>
      </c>
      <c r="P8" s="166">
        <f>IF(NOT(ISBLANK(Klassenliste!C10)),F8+K8,"")</f>
        <v>0</v>
      </c>
      <c r="Q8" s="166">
        <f>IF(NOT(ISBLANK(Klassenliste!C10)),G8+L8,"")</f>
        <v>0</v>
      </c>
      <c r="R8" s="166">
        <f>IF(NOT(ISBLANK(Klassenliste!C10)),H8+M8,"")</f>
        <v>0</v>
      </c>
      <c r="S8" s="166">
        <f>IF(NOT(ISBLANK(Klassenliste!C10)),I8+N8,"")</f>
        <v>0</v>
      </c>
    </row>
    <row r="9" spans="1:19" ht="25.5" customHeight="1">
      <c r="A9" s="161">
        <f>IF(NOT(ISBLANK(Klassenliste!A11)),Klassenliste!A11,"")</f>
        <v>6</v>
      </c>
      <c r="B9" s="162">
        <f>IF(NOT(ISBLANK(Klassenliste!B11)),Klassenliste!B11,"")</f>
        <v>0</v>
      </c>
      <c r="C9" s="163">
        <f>IF(NOT(ISBLANK(Klassenliste!C11)),Klassenliste!C11,"")</f>
        <v>0</v>
      </c>
      <c r="D9" s="163">
        <f>IF(NOT(ISBLANK(Klassenliste!D11)),Klassenliste!E11,"")</f>
        <v>0</v>
      </c>
      <c r="E9" s="164">
        <f>IF(NOT(ISBLANK(Klassenliste!C11)),Anwesenheit_1!CW8+Anwesenheit_1!CX8,"")</f>
        <v>0</v>
      </c>
      <c r="F9" s="164">
        <f>IF(NOT(ISBLANK(Klassenliste!C11)),Anwesenheit_1!CX8,"")</f>
        <v>0</v>
      </c>
      <c r="G9" s="164">
        <f>IF(NOT(ISBLANK(Klassenliste!C11)),Anwesenheit_1!CY8+Anwesenheit_1!CZ8,"")</f>
        <v>0</v>
      </c>
      <c r="H9" s="164">
        <f>IF(NOT(ISBLANK(Klassenliste!C11)),Anwesenheit_1!CZ8,"")</f>
        <v>0</v>
      </c>
      <c r="I9" s="164">
        <f>IF(NOT(ISBLANK(Klassenliste!C11)),Anwesenheit_1!DA8,"")</f>
        <v>0</v>
      </c>
      <c r="J9" s="165">
        <f>IF(NOT(ISBLANK(Klassenliste!C11)),Anwesenheit_2!CU8+Anwesenheit_2!CV8,"")</f>
        <v>0</v>
      </c>
      <c r="K9" s="165">
        <f>IF(NOT(ISBLANK(Klassenliste!C11)),Anwesenheit_2!CV8,"")</f>
        <v>0</v>
      </c>
      <c r="L9" s="165">
        <f>IF(NOT(ISBLANK(Klassenliste!C11)),Anwesenheit_2!CW8+Anwesenheit_2!CX8,"")</f>
        <v>0</v>
      </c>
      <c r="M9" s="165">
        <f>IF(NOT(ISBLANK(Klassenliste!C11)),Anwesenheit_2!CX8,"")</f>
        <v>0</v>
      </c>
      <c r="N9" s="165">
        <f>IF(NOT(ISBLANK(Klassenliste!C11)),Anwesenheit_2!CY8,"")</f>
        <v>0</v>
      </c>
      <c r="O9" s="166">
        <f>IF(NOT(ISBLANK(Klassenliste!C11)),E9+J9,"")</f>
        <v>0</v>
      </c>
      <c r="P9" s="166">
        <f>IF(NOT(ISBLANK(Klassenliste!C11)),F9+K9,"")</f>
        <v>0</v>
      </c>
      <c r="Q9" s="166">
        <f>IF(NOT(ISBLANK(Klassenliste!C11)),G9+L9,"")</f>
        <v>0</v>
      </c>
      <c r="R9" s="166">
        <f>IF(NOT(ISBLANK(Klassenliste!C11)),H9+M9,"")</f>
        <v>0</v>
      </c>
      <c r="S9" s="166">
        <f>IF(NOT(ISBLANK(Klassenliste!C11)),I9+N9,"")</f>
        <v>0</v>
      </c>
    </row>
    <row r="10" spans="1:19" ht="25.5" customHeight="1">
      <c r="A10" s="161">
        <f>IF(NOT(ISBLANK(Klassenliste!A12)),Klassenliste!A12,"")</f>
        <v>7</v>
      </c>
      <c r="B10" s="162">
        <f>IF(NOT(ISBLANK(Klassenliste!B12)),Klassenliste!B12,"")</f>
        <v>0</v>
      </c>
      <c r="C10" s="163">
        <f>IF(NOT(ISBLANK(Klassenliste!C12)),Klassenliste!C12,"")</f>
        <v>0</v>
      </c>
      <c r="D10" s="163">
        <f>IF(NOT(ISBLANK(Klassenliste!D12)),Klassenliste!E12,"")</f>
        <v>0</v>
      </c>
      <c r="E10" s="164">
        <f>IF(NOT(ISBLANK(Klassenliste!C12)),Anwesenheit_1!CW9+Anwesenheit_1!CX9,"")</f>
        <v>0</v>
      </c>
      <c r="F10" s="164">
        <f>IF(NOT(ISBLANK(Klassenliste!C12)),Anwesenheit_1!CX9,"")</f>
        <v>0</v>
      </c>
      <c r="G10" s="164">
        <f>IF(NOT(ISBLANK(Klassenliste!C12)),Anwesenheit_1!CY9+Anwesenheit_1!CZ9,"")</f>
        <v>0</v>
      </c>
      <c r="H10" s="164">
        <f>IF(NOT(ISBLANK(Klassenliste!C12)),Anwesenheit_1!CZ9,"")</f>
        <v>0</v>
      </c>
      <c r="I10" s="164">
        <f>IF(NOT(ISBLANK(Klassenliste!C12)),Anwesenheit_1!DA9,"")</f>
        <v>0</v>
      </c>
      <c r="J10" s="165">
        <f>IF(NOT(ISBLANK(Klassenliste!C12)),Anwesenheit_2!CU9+Anwesenheit_2!CV9,"")</f>
        <v>0</v>
      </c>
      <c r="K10" s="165">
        <f>IF(NOT(ISBLANK(Klassenliste!C12)),Anwesenheit_2!CV9,"")</f>
        <v>0</v>
      </c>
      <c r="L10" s="165">
        <f>IF(NOT(ISBLANK(Klassenliste!C12)),Anwesenheit_2!CW9+Anwesenheit_2!CX9,"")</f>
        <v>0</v>
      </c>
      <c r="M10" s="165">
        <f>IF(NOT(ISBLANK(Klassenliste!C12)),Anwesenheit_2!CX9,"")</f>
        <v>0</v>
      </c>
      <c r="N10" s="165">
        <f>IF(NOT(ISBLANK(Klassenliste!C12)),Anwesenheit_2!CY9,"")</f>
        <v>0</v>
      </c>
      <c r="O10" s="166">
        <f>IF(NOT(ISBLANK(Klassenliste!C12)),E10+J10,"")</f>
        <v>0</v>
      </c>
      <c r="P10" s="166">
        <f>IF(NOT(ISBLANK(Klassenliste!C12)),F10+K10,"")</f>
        <v>0</v>
      </c>
      <c r="Q10" s="166">
        <f>IF(NOT(ISBLANK(Klassenliste!C12)),G10+L10,"")</f>
        <v>0</v>
      </c>
      <c r="R10" s="166">
        <f>IF(NOT(ISBLANK(Klassenliste!C12)),H10+M10,"")</f>
        <v>0</v>
      </c>
      <c r="S10" s="166">
        <f>IF(NOT(ISBLANK(Klassenliste!C12)),I10+N10,"")</f>
        <v>0</v>
      </c>
    </row>
    <row r="11" spans="1:19" ht="25.5" customHeight="1">
      <c r="A11" s="161">
        <f>IF(NOT(ISBLANK(Klassenliste!A13)),Klassenliste!A13,"")</f>
        <v>8</v>
      </c>
      <c r="B11" s="162">
        <f>IF(NOT(ISBLANK(Klassenliste!B13)),Klassenliste!B13,"")</f>
        <v>0</v>
      </c>
      <c r="C11" s="163">
        <f>IF(NOT(ISBLANK(Klassenliste!C13)),Klassenliste!C13,"")</f>
        <v>0</v>
      </c>
      <c r="D11" s="163">
        <f>IF(NOT(ISBLANK(Klassenliste!D13)),Klassenliste!E13,"")</f>
        <v>0</v>
      </c>
      <c r="E11" s="164">
        <f>IF(NOT(ISBLANK(Klassenliste!C13)),Anwesenheit_1!CW10+Anwesenheit_1!CX10,"")</f>
        <v>0</v>
      </c>
      <c r="F11" s="164">
        <f>IF(NOT(ISBLANK(Klassenliste!C13)),Anwesenheit_1!CX10,"")</f>
        <v>0</v>
      </c>
      <c r="G11" s="164">
        <f>IF(NOT(ISBLANK(Klassenliste!C13)),Anwesenheit_1!CY10+Anwesenheit_1!CZ10,"")</f>
        <v>0</v>
      </c>
      <c r="H11" s="164">
        <f>IF(NOT(ISBLANK(Klassenliste!C13)),Anwesenheit_1!CZ10,"")</f>
        <v>0</v>
      </c>
      <c r="I11" s="164">
        <f>IF(NOT(ISBLANK(Klassenliste!C13)),Anwesenheit_1!DA10,"")</f>
        <v>0</v>
      </c>
      <c r="J11" s="165">
        <f>IF(NOT(ISBLANK(Klassenliste!C13)),Anwesenheit_2!CU10+Anwesenheit_2!CV10,"")</f>
        <v>0</v>
      </c>
      <c r="K11" s="165">
        <f>IF(NOT(ISBLANK(Klassenliste!C13)),Anwesenheit_2!CV10,"")</f>
        <v>0</v>
      </c>
      <c r="L11" s="165">
        <f>IF(NOT(ISBLANK(Klassenliste!C13)),Anwesenheit_2!CW10+Anwesenheit_2!CX10,"")</f>
        <v>0</v>
      </c>
      <c r="M11" s="165">
        <f>IF(NOT(ISBLANK(Klassenliste!C13)),Anwesenheit_2!CX10,"")</f>
        <v>0</v>
      </c>
      <c r="N11" s="165">
        <f>IF(NOT(ISBLANK(Klassenliste!C13)),Anwesenheit_2!CY10,"")</f>
        <v>0</v>
      </c>
      <c r="O11" s="166">
        <f>IF(NOT(ISBLANK(Klassenliste!C13)),E11+J11,"")</f>
        <v>0</v>
      </c>
      <c r="P11" s="166">
        <f>IF(NOT(ISBLANK(Klassenliste!C13)),F11+K11,"")</f>
        <v>0</v>
      </c>
      <c r="Q11" s="166">
        <f>IF(NOT(ISBLANK(Klassenliste!C13)),G11+L11,"")</f>
        <v>0</v>
      </c>
      <c r="R11" s="166">
        <f>IF(NOT(ISBLANK(Klassenliste!C13)),H11+M11,"")</f>
        <v>0</v>
      </c>
      <c r="S11" s="166">
        <f>IF(NOT(ISBLANK(Klassenliste!C13)),I11+N11,"")</f>
        <v>0</v>
      </c>
    </row>
    <row r="12" spans="1:19" ht="25.5" customHeight="1">
      <c r="A12" s="161">
        <f>IF(NOT(ISBLANK(Klassenliste!A14)),Klassenliste!A14,"")</f>
        <v>9</v>
      </c>
      <c r="B12" s="162">
        <f>IF(NOT(ISBLANK(Klassenliste!B14)),Klassenliste!B14,"")</f>
        <v>0</v>
      </c>
      <c r="C12" s="163">
        <f>IF(NOT(ISBLANK(Klassenliste!C14)),Klassenliste!C14,"")</f>
        <v>0</v>
      </c>
      <c r="D12" s="163">
        <f>IF(NOT(ISBLANK(Klassenliste!D14)),Klassenliste!E14,"")</f>
        <v>0</v>
      </c>
      <c r="E12" s="164">
        <f>IF(NOT(ISBLANK(Klassenliste!C14)),Anwesenheit_1!CW11+Anwesenheit_1!CX11,"")</f>
        <v>0</v>
      </c>
      <c r="F12" s="164">
        <f>IF(NOT(ISBLANK(Klassenliste!C14)),Anwesenheit_1!CX11,"")</f>
        <v>0</v>
      </c>
      <c r="G12" s="164">
        <f>IF(NOT(ISBLANK(Klassenliste!C14)),Anwesenheit_1!CY11+Anwesenheit_1!CZ11,"")</f>
        <v>0</v>
      </c>
      <c r="H12" s="164">
        <f>IF(NOT(ISBLANK(Klassenliste!C14)),Anwesenheit_1!CZ11,"")</f>
        <v>0</v>
      </c>
      <c r="I12" s="164">
        <f>IF(NOT(ISBLANK(Klassenliste!C14)),Anwesenheit_1!DA11,"")</f>
        <v>0</v>
      </c>
      <c r="J12" s="165">
        <f>IF(NOT(ISBLANK(Klassenliste!C14)),Anwesenheit_2!CU11+Anwesenheit_2!CV11,"")</f>
        <v>0</v>
      </c>
      <c r="K12" s="165">
        <f>IF(NOT(ISBLANK(Klassenliste!C14)),Anwesenheit_2!CV11,"")</f>
        <v>0</v>
      </c>
      <c r="L12" s="165">
        <f>IF(NOT(ISBLANK(Klassenliste!C14)),Anwesenheit_2!CW11+Anwesenheit_2!CX11,"")</f>
        <v>0</v>
      </c>
      <c r="M12" s="165">
        <f>IF(NOT(ISBLANK(Klassenliste!C14)),Anwesenheit_2!CX11,"")</f>
        <v>0</v>
      </c>
      <c r="N12" s="165">
        <f>IF(NOT(ISBLANK(Klassenliste!C14)),Anwesenheit_2!CY11,"")</f>
        <v>0</v>
      </c>
      <c r="O12" s="166">
        <f>IF(NOT(ISBLANK(Klassenliste!C14)),E12+J12,"")</f>
        <v>0</v>
      </c>
      <c r="P12" s="166">
        <f>IF(NOT(ISBLANK(Klassenliste!C14)),F12+K12,"")</f>
        <v>0</v>
      </c>
      <c r="Q12" s="166">
        <f>IF(NOT(ISBLANK(Klassenliste!C14)),G12+L12,"")</f>
        <v>0</v>
      </c>
      <c r="R12" s="166">
        <f>IF(NOT(ISBLANK(Klassenliste!C14)),H12+M12,"")</f>
        <v>0</v>
      </c>
      <c r="S12" s="166">
        <f>IF(NOT(ISBLANK(Klassenliste!C14)),I12+N12,"")</f>
        <v>0</v>
      </c>
    </row>
    <row r="13" spans="1:19" ht="25.5" customHeight="1">
      <c r="A13" s="161">
        <f>IF(NOT(ISBLANK(Klassenliste!A15)),Klassenliste!A15,"")</f>
        <v>10</v>
      </c>
      <c r="B13" s="162">
        <f>IF(NOT(ISBLANK(Klassenliste!B15)),Klassenliste!B15,"")</f>
        <v>0</v>
      </c>
      <c r="C13" s="163">
        <f>IF(NOT(ISBLANK(Klassenliste!C15)),Klassenliste!C15,"")</f>
        <v>0</v>
      </c>
      <c r="D13" s="163">
        <f>IF(NOT(ISBLANK(Klassenliste!D15)),Klassenliste!E15,"")</f>
        <v>0</v>
      </c>
      <c r="E13" s="164">
        <f>IF(NOT(ISBLANK(Klassenliste!C15)),Anwesenheit_1!CW12+Anwesenheit_1!CX12,"")</f>
        <v>0</v>
      </c>
      <c r="F13" s="164">
        <f>IF(NOT(ISBLANK(Klassenliste!C15)),Anwesenheit_1!CX12,"")</f>
        <v>0</v>
      </c>
      <c r="G13" s="164">
        <f>IF(NOT(ISBLANK(Klassenliste!C15)),Anwesenheit_1!CY12+Anwesenheit_1!CZ12,"")</f>
        <v>0</v>
      </c>
      <c r="H13" s="164">
        <f>IF(NOT(ISBLANK(Klassenliste!C15)),Anwesenheit_1!CZ12,"")</f>
        <v>0</v>
      </c>
      <c r="I13" s="164">
        <f>IF(NOT(ISBLANK(Klassenliste!C15)),Anwesenheit_1!DA12,"")</f>
        <v>0</v>
      </c>
      <c r="J13" s="165">
        <f>IF(NOT(ISBLANK(Klassenliste!C15)),Anwesenheit_2!CU12+Anwesenheit_2!CV12,"")</f>
        <v>0</v>
      </c>
      <c r="K13" s="165">
        <f>IF(NOT(ISBLANK(Klassenliste!C15)),Anwesenheit_2!CV12,"")</f>
        <v>0</v>
      </c>
      <c r="L13" s="165">
        <f>IF(NOT(ISBLANK(Klassenliste!C15)),Anwesenheit_2!CW12+Anwesenheit_2!CX12,"")</f>
        <v>0</v>
      </c>
      <c r="M13" s="165">
        <f>IF(NOT(ISBLANK(Klassenliste!C15)),Anwesenheit_2!CX12,"")</f>
        <v>0</v>
      </c>
      <c r="N13" s="165">
        <f>IF(NOT(ISBLANK(Klassenliste!C15)),Anwesenheit_2!CY12,"")</f>
        <v>0</v>
      </c>
      <c r="O13" s="166">
        <f>IF(NOT(ISBLANK(Klassenliste!C15)),E13+J13,"")</f>
        <v>0</v>
      </c>
      <c r="P13" s="166">
        <f>IF(NOT(ISBLANK(Klassenliste!C15)),F13+K13,"")</f>
        <v>0</v>
      </c>
      <c r="Q13" s="166">
        <f>IF(NOT(ISBLANK(Klassenliste!C15)),G13+L13,"")</f>
        <v>0</v>
      </c>
      <c r="R13" s="166">
        <f>IF(NOT(ISBLANK(Klassenliste!C15)),H13+M13,"")</f>
        <v>0</v>
      </c>
      <c r="S13" s="166">
        <f>IF(NOT(ISBLANK(Klassenliste!C15)),I13+N13,"")</f>
        <v>0</v>
      </c>
    </row>
    <row r="14" spans="1:19" ht="25.5" customHeight="1">
      <c r="A14" s="161">
        <f>IF(NOT(ISBLANK(Klassenliste!A16)),Klassenliste!A16,"")</f>
        <v>11</v>
      </c>
      <c r="B14" s="162">
        <f>IF(NOT(ISBLANK(Klassenliste!B16)),Klassenliste!B16,"")</f>
        <v>0</v>
      </c>
      <c r="C14" s="163">
        <f>IF(NOT(ISBLANK(Klassenliste!C16)),Klassenliste!C16,"")</f>
        <v>0</v>
      </c>
      <c r="D14" s="163">
        <f>IF(NOT(ISBLANK(Klassenliste!D16)),Klassenliste!E16,"")</f>
        <v>0</v>
      </c>
      <c r="E14" s="164">
        <f>IF(NOT(ISBLANK(Klassenliste!C16)),Anwesenheit_1!CW13+Anwesenheit_1!CX13,"")</f>
        <v>0</v>
      </c>
      <c r="F14" s="164">
        <f>IF(NOT(ISBLANK(Klassenliste!C16)),Anwesenheit_1!CX13,"")</f>
        <v>0</v>
      </c>
      <c r="G14" s="164">
        <f>IF(NOT(ISBLANK(Klassenliste!C16)),Anwesenheit_1!CY13+Anwesenheit_1!CZ13,"")</f>
        <v>0</v>
      </c>
      <c r="H14" s="164">
        <f>IF(NOT(ISBLANK(Klassenliste!C16)),Anwesenheit_1!CZ13,"")</f>
        <v>0</v>
      </c>
      <c r="I14" s="164">
        <f>IF(NOT(ISBLANK(Klassenliste!C16)),Anwesenheit_1!DA13,"")</f>
        <v>0</v>
      </c>
      <c r="J14" s="165">
        <f>IF(NOT(ISBLANK(Klassenliste!C16)),Anwesenheit_2!CU13+Anwesenheit_2!CV13,"")</f>
        <v>0</v>
      </c>
      <c r="K14" s="165">
        <f>IF(NOT(ISBLANK(Klassenliste!C16)),Anwesenheit_2!CV13,"")</f>
        <v>0</v>
      </c>
      <c r="L14" s="165">
        <f>IF(NOT(ISBLANK(Klassenliste!C16)),Anwesenheit_2!CW13+Anwesenheit_2!CX13,"")</f>
        <v>0</v>
      </c>
      <c r="M14" s="165">
        <f>IF(NOT(ISBLANK(Klassenliste!C16)),Anwesenheit_2!CX13,"")</f>
        <v>0</v>
      </c>
      <c r="N14" s="165">
        <f>IF(NOT(ISBLANK(Klassenliste!C16)),Anwesenheit_2!CY13,"")</f>
        <v>0</v>
      </c>
      <c r="O14" s="166">
        <f>IF(NOT(ISBLANK(Klassenliste!C16)),E14+J14,"")</f>
        <v>0</v>
      </c>
      <c r="P14" s="166">
        <f>IF(NOT(ISBLANK(Klassenliste!C16)),F14+K14,"")</f>
        <v>0</v>
      </c>
      <c r="Q14" s="166">
        <f>IF(NOT(ISBLANK(Klassenliste!C16)),G14+L14,"")</f>
        <v>0</v>
      </c>
      <c r="R14" s="166">
        <f>IF(NOT(ISBLANK(Klassenliste!C16)),H14+M14,"")</f>
        <v>0</v>
      </c>
      <c r="S14" s="166">
        <f>IF(NOT(ISBLANK(Klassenliste!C16)),I14+N14,"")</f>
        <v>0</v>
      </c>
    </row>
    <row r="15" spans="1:19" ht="25.5" customHeight="1">
      <c r="A15" s="161">
        <f>IF(NOT(ISBLANK(Klassenliste!A17)),Klassenliste!A17,"")</f>
        <v>12</v>
      </c>
      <c r="B15" s="162">
        <f>IF(NOT(ISBLANK(Klassenliste!B17)),Klassenliste!B17,"")</f>
        <v>0</v>
      </c>
      <c r="C15" s="163">
        <f>IF(NOT(ISBLANK(Klassenliste!C17)),Klassenliste!C17,"")</f>
        <v>0</v>
      </c>
      <c r="D15" s="163">
        <f>IF(NOT(ISBLANK(Klassenliste!D17)),Klassenliste!E17,"")</f>
        <v>0</v>
      </c>
      <c r="E15" s="164">
        <f>IF(NOT(ISBLANK(Klassenliste!C17)),Anwesenheit_1!CW14+Anwesenheit_1!CX14,"")</f>
        <v>0</v>
      </c>
      <c r="F15" s="164">
        <f>IF(NOT(ISBLANK(Klassenliste!C17)),Anwesenheit_1!CX14,"")</f>
        <v>0</v>
      </c>
      <c r="G15" s="164">
        <f>IF(NOT(ISBLANK(Klassenliste!C17)),Anwesenheit_1!CY14+Anwesenheit_1!CZ14,"")</f>
        <v>0</v>
      </c>
      <c r="H15" s="164">
        <f>IF(NOT(ISBLANK(Klassenliste!C17)),Anwesenheit_1!CZ14,"")</f>
        <v>0</v>
      </c>
      <c r="I15" s="164">
        <f>IF(NOT(ISBLANK(Klassenliste!C17)),Anwesenheit_1!DA14,"")</f>
        <v>0</v>
      </c>
      <c r="J15" s="165">
        <f>IF(NOT(ISBLANK(Klassenliste!C17)),Anwesenheit_2!CU14+Anwesenheit_2!CV14,"")</f>
        <v>0</v>
      </c>
      <c r="K15" s="165">
        <f>IF(NOT(ISBLANK(Klassenliste!C17)),Anwesenheit_2!CV14,"")</f>
        <v>0</v>
      </c>
      <c r="L15" s="165">
        <f>IF(NOT(ISBLANK(Klassenliste!C17)),Anwesenheit_2!CW14+Anwesenheit_2!CX14,"")</f>
        <v>0</v>
      </c>
      <c r="M15" s="165">
        <f>IF(NOT(ISBLANK(Klassenliste!C17)),Anwesenheit_2!CX14,"")</f>
        <v>0</v>
      </c>
      <c r="N15" s="165">
        <f>IF(NOT(ISBLANK(Klassenliste!C17)),Anwesenheit_2!CY14,"")</f>
        <v>0</v>
      </c>
      <c r="O15" s="166">
        <f>IF(NOT(ISBLANK(Klassenliste!C17)),E15+J15,"")</f>
        <v>0</v>
      </c>
      <c r="P15" s="166">
        <f>IF(NOT(ISBLANK(Klassenliste!C17)),F15+K15,"")</f>
        <v>0</v>
      </c>
      <c r="Q15" s="166">
        <f>IF(NOT(ISBLANK(Klassenliste!C17)),G15+L15,"")</f>
        <v>0</v>
      </c>
      <c r="R15" s="166">
        <f>IF(NOT(ISBLANK(Klassenliste!C17)),H15+M15,"")</f>
        <v>0</v>
      </c>
      <c r="S15" s="166">
        <f>IF(NOT(ISBLANK(Klassenliste!C17)),I15+N15,"")</f>
        <v>0</v>
      </c>
    </row>
    <row r="16" spans="1:19" ht="25.5" customHeight="1">
      <c r="A16" s="161">
        <f>IF(NOT(ISBLANK(Klassenliste!A18)),Klassenliste!A18,"")</f>
        <v>13</v>
      </c>
      <c r="B16" s="162">
        <f>IF(NOT(ISBLANK(Klassenliste!B18)),Klassenliste!B18,"")</f>
        <v>0</v>
      </c>
      <c r="C16" s="163">
        <f>IF(NOT(ISBLANK(Klassenliste!C18)),Klassenliste!C18,"")</f>
        <v>0</v>
      </c>
      <c r="D16" s="163">
        <f>IF(NOT(ISBLANK(Klassenliste!D18)),Klassenliste!E18,"")</f>
        <v>0</v>
      </c>
      <c r="E16" s="164">
        <f>IF(NOT(ISBLANK(Klassenliste!C18)),Anwesenheit_1!CW15+Anwesenheit_1!CX15,"")</f>
        <v>0</v>
      </c>
      <c r="F16" s="164">
        <f>IF(NOT(ISBLANK(Klassenliste!C18)),Anwesenheit_1!CX15,"")</f>
        <v>0</v>
      </c>
      <c r="G16" s="164">
        <f>IF(NOT(ISBLANK(Klassenliste!C18)),Anwesenheit_1!CY15+Anwesenheit_1!CZ15,"")</f>
        <v>0</v>
      </c>
      <c r="H16" s="164">
        <f>IF(NOT(ISBLANK(Klassenliste!C18)),Anwesenheit_1!CZ15,"")</f>
        <v>0</v>
      </c>
      <c r="I16" s="164">
        <f>IF(NOT(ISBLANK(Klassenliste!C18)),Anwesenheit_1!DA15,"")</f>
        <v>0</v>
      </c>
      <c r="J16" s="165">
        <f>IF(NOT(ISBLANK(Klassenliste!C18)),Anwesenheit_2!CU15+Anwesenheit_2!CV15,"")</f>
        <v>0</v>
      </c>
      <c r="K16" s="165">
        <f>IF(NOT(ISBLANK(Klassenliste!C18)),Anwesenheit_2!CV15,"")</f>
        <v>0</v>
      </c>
      <c r="L16" s="165">
        <f>IF(NOT(ISBLANK(Klassenliste!C18)),Anwesenheit_2!CW15+Anwesenheit_2!CX15,"")</f>
        <v>0</v>
      </c>
      <c r="M16" s="165">
        <f>IF(NOT(ISBLANK(Klassenliste!C18)),Anwesenheit_2!CX15,"")</f>
        <v>0</v>
      </c>
      <c r="N16" s="165">
        <f>IF(NOT(ISBLANK(Klassenliste!C18)),Anwesenheit_2!CY15,"")</f>
        <v>0</v>
      </c>
      <c r="O16" s="166">
        <f>IF(NOT(ISBLANK(Klassenliste!C18)),E16+J16,"")</f>
        <v>0</v>
      </c>
      <c r="P16" s="166">
        <f>IF(NOT(ISBLANK(Klassenliste!C18)),F16+K16,"")</f>
        <v>0</v>
      </c>
      <c r="Q16" s="166">
        <f>IF(NOT(ISBLANK(Klassenliste!C18)),G16+L16,"")</f>
        <v>0</v>
      </c>
      <c r="R16" s="166">
        <f>IF(NOT(ISBLANK(Klassenliste!C18)),H16+M16,"")</f>
        <v>0</v>
      </c>
      <c r="S16" s="166">
        <f>IF(NOT(ISBLANK(Klassenliste!C18)),I16+N16,"")</f>
        <v>0</v>
      </c>
    </row>
    <row r="17" spans="1:19" ht="25.5" customHeight="1">
      <c r="A17" s="161">
        <f>IF(NOT(ISBLANK(Klassenliste!A19)),Klassenliste!A19,"")</f>
        <v>14</v>
      </c>
      <c r="B17" s="162">
        <f>IF(NOT(ISBLANK(Klassenliste!B19)),Klassenliste!B19,"")</f>
        <v>0</v>
      </c>
      <c r="C17" s="163">
        <f>IF(NOT(ISBLANK(Klassenliste!C19)),Klassenliste!C19,"")</f>
        <v>0</v>
      </c>
      <c r="D17" s="163">
        <f>IF(NOT(ISBLANK(Klassenliste!D19)),Klassenliste!E19,"")</f>
        <v>0</v>
      </c>
      <c r="E17" s="164">
        <f>IF(NOT(ISBLANK(Klassenliste!C19)),Anwesenheit_1!CW16+Anwesenheit_1!CX16,"")</f>
        <v>0</v>
      </c>
      <c r="F17" s="164">
        <f>IF(NOT(ISBLANK(Klassenliste!C19)),Anwesenheit_1!CX16,"")</f>
        <v>0</v>
      </c>
      <c r="G17" s="164">
        <f>IF(NOT(ISBLANK(Klassenliste!C19)),Anwesenheit_1!CY16+Anwesenheit_1!CZ16,"")</f>
        <v>0</v>
      </c>
      <c r="H17" s="164">
        <f>IF(NOT(ISBLANK(Klassenliste!C19)),Anwesenheit_1!CZ16,"")</f>
        <v>0</v>
      </c>
      <c r="I17" s="164">
        <f>IF(NOT(ISBLANK(Klassenliste!C19)),Anwesenheit_1!DA16,"")</f>
        <v>0</v>
      </c>
      <c r="J17" s="165">
        <f>IF(NOT(ISBLANK(Klassenliste!C19)),Anwesenheit_2!CU16+Anwesenheit_2!CV16,"")</f>
        <v>0</v>
      </c>
      <c r="K17" s="165">
        <f>IF(NOT(ISBLANK(Klassenliste!C19)),Anwesenheit_2!CV16,"")</f>
        <v>0</v>
      </c>
      <c r="L17" s="165">
        <f>IF(NOT(ISBLANK(Klassenliste!C19)),Anwesenheit_2!CW16+Anwesenheit_2!CX16,"")</f>
        <v>0</v>
      </c>
      <c r="M17" s="165">
        <f>IF(NOT(ISBLANK(Klassenliste!C19)),Anwesenheit_2!CX16,"")</f>
        <v>0</v>
      </c>
      <c r="N17" s="165">
        <f>IF(NOT(ISBLANK(Klassenliste!C19)),Anwesenheit_2!CY16,"")</f>
        <v>0</v>
      </c>
      <c r="O17" s="166">
        <f>IF(NOT(ISBLANK(Klassenliste!C19)),E17+J17,"")</f>
        <v>0</v>
      </c>
      <c r="P17" s="166">
        <f>IF(NOT(ISBLANK(Klassenliste!C19)),F17+K17,"")</f>
        <v>0</v>
      </c>
      <c r="Q17" s="166">
        <f>IF(NOT(ISBLANK(Klassenliste!C19)),G17+L17,"")</f>
        <v>0</v>
      </c>
      <c r="R17" s="166">
        <f>IF(NOT(ISBLANK(Klassenliste!C19)),H17+M17,"")</f>
        <v>0</v>
      </c>
      <c r="S17" s="166">
        <f>IF(NOT(ISBLANK(Klassenliste!C19)),I17+N17,"")</f>
        <v>0</v>
      </c>
    </row>
    <row r="18" spans="1:19" ht="25.5" customHeight="1">
      <c r="A18" s="161">
        <f>IF(NOT(ISBLANK(Klassenliste!A20)),Klassenliste!A20,"")</f>
        <v>15</v>
      </c>
      <c r="B18" s="162">
        <f>IF(NOT(ISBLANK(Klassenliste!B20)),Klassenliste!B20,"")</f>
        <v>0</v>
      </c>
      <c r="C18" s="163">
        <f>IF(NOT(ISBLANK(Klassenliste!C20)),Klassenliste!C20,"")</f>
        <v>0</v>
      </c>
      <c r="D18" s="163">
        <f>IF(NOT(ISBLANK(Klassenliste!D20)),Klassenliste!E20,"")</f>
        <v>0</v>
      </c>
      <c r="E18" s="164">
        <f>IF(NOT(ISBLANK(Klassenliste!C20)),Anwesenheit_1!CW17+Anwesenheit_1!CX17,"")</f>
        <v>0</v>
      </c>
      <c r="F18" s="164">
        <f>IF(NOT(ISBLANK(Klassenliste!C20)),Anwesenheit_1!CX17,"")</f>
        <v>0</v>
      </c>
      <c r="G18" s="164">
        <f>IF(NOT(ISBLANK(Klassenliste!C20)),Anwesenheit_1!CY17+Anwesenheit_1!CZ17,"")</f>
        <v>0</v>
      </c>
      <c r="H18" s="164">
        <f>IF(NOT(ISBLANK(Klassenliste!C20)),Anwesenheit_1!CZ17,"")</f>
        <v>0</v>
      </c>
      <c r="I18" s="164">
        <f>IF(NOT(ISBLANK(Klassenliste!C20)),Anwesenheit_1!DA17,"")</f>
        <v>0</v>
      </c>
      <c r="J18" s="165">
        <f>IF(NOT(ISBLANK(Klassenliste!C20)),Anwesenheit_2!CU17+Anwesenheit_2!CV17,"")</f>
        <v>0</v>
      </c>
      <c r="K18" s="165">
        <f>IF(NOT(ISBLANK(Klassenliste!C20)),Anwesenheit_2!CV17,"")</f>
        <v>0</v>
      </c>
      <c r="L18" s="165">
        <f>IF(NOT(ISBLANK(Klassenliste!C20)),Anwesenheit_2!CW17+Anwesenheit_2!CX17,"")</f>
        <v>0</v>
      </c>
      <c r="M18" s="165">
        <f>IF(NOT(ISBLANK(Klassenliste!C20)),Anwesenheit_2!CX17,"")</f>
        <v>0</v>
      </c>
      <c r="N18" s="165">
        <f>IF(NOT(ISBLANK(Klassenliste!C20)),Anwesenheit_2!CY17,"")</f>
        <v>0</v>
      </c>
      <c r="O18" s="166">
        <f>IF(NOT(ISBLANK(Klassenliste!C20)),E18+J18,"")</f>
        <v>0</v>
      </c>
      <c r="P18" s="166">
        <f>IF(NOT(ISBLANK(Klassenliste!C20)),F18+K18,"")</f>
        <v>0</v>
      </c>
      <c r="Q18" s="166">
        <f>IF(NOT(ISBLANK(Klassenliste!C20)),G18+L18,"")</f>
        <v>0</v>
      </c>
      <c r="R18" s="166">
        <f>IF(NOT(ISBLANK(Klassenliste!C20)),H18+M18,"")</f>
        <v>0</v>
      </c>
      <c r="S18" s="166">
        <f>IF(NOT(ISBLANK(Klassenliste!C20)),I18+N18,"")</f>
        <v>0</v>
      </c>
    </row>
    <row r="19" spans="1:19" ht="25.5" customHeight="1">
      <c r="A19" s="161">
        <f>IF(NOT(ISBLANK(Klassenliste!A21)),Klassenliste!A21,"")</f>
        <v>16</v>
      </c>
      <c r="B19" s="162">
        <f>IF(NOT(ISBLANK(Klassenliste!B21)),Klassenliste!B21,"")</f>
        <v>0</v>
      </c>
      <c r="C19" s="163">
        <f>IF(NOT(ISBLANK(Klassenliste!C21)),Klassenliste!C21,"")</f>
        <v>0</v>
      </c>
      <c r="D19" s="163">
        <f>IF(NOT(ISBLANK(Klassenliste!D21)),Klassenliste!E21,"")</f>
        <v>0</v>
      </c>
      <c r="E19" s="164">
        <f>IF(NOT(ISBLANK(Klassenliste!C21)),Anwesenheit_1!CW18+Anwesenheit_1!CX18,"")</f>
        <v>0</v>
      </c>
      <c r="F19" s="164">
        <f>IF(NOT(ISBLANK(Klassenliste!C21)),Anwesenheit_1!CX18,"")</f>
        <v>0</v>
      </c>
      <c r="G19" s="164">
        <f>IF(NOT(ISBLANK(Klassenliste!C21)),Anwesenheit_1!CY18+Anwesenheit_1!CZ18,"")</f>
        <v>0</v>
      </c>
      <c r="H19" s="164">
        <f>IF(NOT(ISBLANK(Klassenliste!C21)),Anwesenheit_1!CZ18,"")</f>
        <v>0</v>
      </c>
      <c r="I19" s="164">
        <f>IF(NOT(ISBLANK(Klassenliste!C21)),Anwesenheit_1!DA18,"")</f>
        <v>0</v>
      </c>
      <c r="J19" s="165">
        <f>IF(NOT(ISBLANK(Klassenliste!C21)),Anwesenheit_2!CU18+Anwesenheit_2!CV18,"")</f>
        <v>0</v>
      </c>
      <c r="K19" s="165">
        <f>IF(NOT(ISBLANK(Klassenliste!C21)),Anwesenheit_2!CV18,"")</f>
        <v>0</v>
      </c>
      <c r="L19" s="165">
        <f>IF(NOT(ISBLANK(Klassenliste!C21)),Anwesenheit_2!CW18+Anwesenheit_2!CX18,"")</f>
        <v>0</v>
      </c>
      <c r="M19" s="165">
        <f>IF(NOT(ISBLANK(Klassenliste!C21)),Anwesenheit_2!CX18,"")</f>
        <v>0</v>
      </c>
      <c r="N19" s="165">
        <f>IF(NOT(ISBLANK(Klassenliste!C21)),Anwesenheit_2!CY18,"")</f>
        <v>0</v>
      </c>
      <c r="O19" s="166">
        <f>IF(NOT(ISBLANK(Klassenliste!C21)),E19+J19,"")</f>
        <v>0</v>
      </c>
      <c r="P19" s="166">
        <f>IF(NOT(ISBLANK(Klassenliste!C21)),F19+K19,"")</f>
        <v>0</v>
      </c>
      <c r="Q19" s="166">
        <f>IF(NOT(ISBLANK(Klassenliste!C21)),G19+L19,"")</f>
        <v>0</v>
      </c>
      <c r="R19" s="166">
        <f>IF(NOT(ISBLANK(Klassenliste!C21)),H19+M19,"")</f>
        <v>0</v>
      </c>
      <c r="S19" s="166">
        <f>IF(NOT(ISBLANK(Klassenliste!C21)),I19+N19,"")</f>
        <v>0</v>
      </c>
    </row>
    <row r="20" spans="1:19" ht="25.5" customHeight="1">
      <c r="A20" s="161">
        <f>IF(NOT(ISBLANK(Klassenliste!A22)),Klassenliste!A22,"")</f>
        <v>17</v>
      </c>
      <c r="B20" s="162">
        <f>IF(NOT(ISBLANK(Klassenliste!B22)),Klassenliste!B22,"")</f>
        <v>0</v>
      </c>
      <c r="C20" s="163">
        <f>IF(NOT(ISBLANK(Klassenliste!C22)),Klassenliste!C22,"")</f>
        <v>0</v>
      </c>
      <c r="D20" s="163">
        <f>IF(NOT(ISBLANK(Klassenliste!D22)),Klassenliste!E22,"")</f>
        <v>0</v>
      </c>
      <c r="E20" s="164">
        <f>IF(NOT(ISBLANK(Klassenliste!C22)),Anwesenheit_1!CW19+Anwesenheit_1!CX19,"")</f>
        <v>0</v>
      </c>
      <c r="F20" s="164">
        <f>IF(NOT(ISBLANK(Klassenliste!C22)),Anwesenheit_1!CX19,"")</f>
        <v>0</v>
      </c>
      <c r="G20" s="164">
        <f>IF(NOT(ISBLANK(Klassenliste!C22)),Anwesenheit_1!CY19+Anwesenheit_1!CZ19,"")</f>
        <v>0</v>
      </c>
      <c r="H20" s="164">
        <f>IF(NOT(ISBLANK(Klassenliste!C22)),Anwesenheit_1!CZ19,"")</f>
        <v>0</v>
      </c>
      <c r="I20" s="164">
        <f>IF(NOT(ISBLANK(Klassenliste!C22)),Anwesenheit_1!DA19,"")</f>
        <v>0</v>
      </c>
      <c r="J20" s="165">
        <f>IF(NOT(ISBLANK(Klassenliste!C22)),Anwesenheit_2!CU19+Anwesenheit_2!CV19,"")</f>
        <v>0</v>
      </c>
      <c r="K20" s="165">
        <f>IF(NOT(ISBLANK(Klassenliste!C22)),Anwesenheit_2!CV19,"")</f>
        <v>0</v>
      </c>
      <c r="L20" s="165">
        <f>IF(NOT(ISBLANK(Klassenliste!C22)),Anwesenheit_2!CW19+Anwesenheit_2!CX19,"")</f>
        <v>0</v>
      </c>
      <c r="M20" s="165">
        <f>IF(NOT(ISBLANK(Klassenliste!C22)),Anwesenheit_2!CX19,"")</f>
        <v>0</v>
      </c>
      <c r="N20" s="165">
        <f>IF(NOT(ISBLANK(Klassenliste!C22)),Anwesenheit_2!CY19,"")</f>
        <v>0</v>
      </c>
      <c r="O20" s="166">
        <f>IF(NOT(ISBLANK(Klassenliste!C22)),E20+J20,"")</f>
        <v>0</v>
      </c>
      <c r="P20" s="166">
        <f>IF(NOT(ISBLANK(Klassenliste!C22)),F20+K20,"")</f>
        <v>0</v>
      </c>
      <c r="Q20" s="166">
        <f>IF(NOT(ISBLANK(Klassenliste!C22)),G20+L20,"")</f>
        <v>0</v>
      </c>
      <c r="R20" s="166">
        <f>IF(NOT(ISBLANK(Klassenliste!C22)),H20+M20,"")</f>
        <v>0</v>
      </c>
      <c r="S20" s="166">
        <f>IF(NOT(ISBLANK(Klassenliste!C22)),I20+N20,"")</f>
        <v>0</v>
      </c>
    </row>
    <row r="21" spans="1:19" ht="25.5" customHeight="1">
      <c r="A21" s="161">
        <f>IF(NOT(ISBLANK(Klassenliste!A23)),Klassenliste!A23,"")</f>
        <v>18</v>
      </c>
      <c r="B21" s="162">
        <f>IF(NOT(ISBLANK(Klassenliste!B23)),Klassenliste!B23,"")</f>
        <v>0</v>
      </c>
      <c r="C21" s="163">
        <f>IF(NOT(ISBLANK(Klassenliste!C23)),Klassenliste!C23,"")</f>
        <v>0</v>
      </c>
      <c r="D21" s="163">
        <f>IF(NOT(ISBLANK(Klassenliste!D23)),Klassenliste!E23,"")</f>
        <v>0</v>
      </c>
      <c r="E21" s="164">
        <f>IF(NOT(ISBLANK(Klassenliste!C23)),Anwesenheit_1!CW20+Anwesenheit_1!CX20,"")</f>
        <v>0</v>
      </c>
      <c r="F21" s="164">
        <f>IF(NOT(ISBLANK(Klassenliste!C23)),Anwesenheit_1!CX20,"")</f>
        <v>0</v>
      </c>
      <c r="G21" s="164">
        <f>IF(NOT(ISBLANK(Klassenliste!C23)),Anwesenheit_1!CY20+Anwesenheit_1!CZ20,"")</f>
        <v>0</v>
      </c>
      <c r="H21" s="164">
        <f>IF(NOT(ISBLANK(Klassenliste!C23)),Anwesenheit_1!CZ20,"")</f>
        <v>0</v>
      </c>
      <c r="I21" s="164">
        <f>IF(NOT(ISBLANK(Klassenliste!C23)),Anwesenheit_1!DA20,"")</f>
        <v>0</v>
      </c>
      <c r="J21" s="165">
        <f>IF(NOT(ISBLANK(Klassenliste!C23)),Anwesenheit_2!CU20+Anwesenheit_2!CV20,"")</f>
        <v>0</v>
      </c>
      <c r="K21" s="165">
        <f>IF(NOT(ISBLANK(Klassenliste!C23)),Anwesenheit_2!CV20,"")</f>
        <v>0</v>
      </c>
      <c r="L21" s="165">
        <f>IF(NOT(ISBLANK(Klassenliste!C23)),Anwesenheit_2!CW20+Anwesenheit_2!CX20,"")</f>
        <v>0</v>
      </c>
      <c r="M21" s="165">
        <f>IF(NOT(ISBLANK(Klassenliste!C23)),Anwesenheit_2!CX20,"")</f>
        <v>0</v>
      </c>
      <c r="N21" s="165">
        <f>IF(NOT(ISBLANK(Klassenliste!C23)),Anwesenheit_2!CY20,"")</f>
        <v>0</v>
      </c>
      <c r="O21" s="166">
        <f>IF(NOT(ISBLANK(Klassenliste!C23)),E21+J21,"")</f>
        <v>0</v>
      </c>
      <c r="P21" s="166">
        <f>IF(NOT(ISBLANK(Klassenliste!C23)),F21+K21,"")</f>
        <v>0</v>
      </c>
      <c r="Q21" s="166">
        <f>IF(NOT(ISBLANK(Klassenliste!C23)),G21+L21,"")</f>
        <v>0</v>
      </c>
      <c r="R21" s="166">
        <f>IF(NOT(ISBLANK(Klassenliste!C23)),H21+M21,"")</f>
        <v>0</v>
      </c>
      <c r="S21" s="166">
        <f>IF(NOT(ISBLANK(Klassenliste!C23)),I21+N21,"")</f>
        <v>0</v>
      </c>
    </row>
    <row r="22" spans="1:19" ht="25.5" customHeight="1">
      <c r="A22" s="161">
        <f>IF(NOT(ISBLANK(Klassenliste!A24)),Klassenliste!A24,"")</f>
        <v>19</v>
      </c>
      <c r="B22" s="162">
        <f>IF(NOT(ISBLANK(Klassenliste!B24)),Klassenliste!B24,"")</f>
        <v>0</v>
      </c>
      <c r="C22" s="163">
        <f>IF(NOT(ISBLANK(Klassenliste!C24)),Klassenliste!C24,"")</f>
        <v>0</v>
      </c>
      <c r="D22" s="163">
        <f>IF(NOT(ISBLANK(Klassenliste!D24)),Klassenliste!E24,"")</f>
        <v>0</v>
      </c>
      <c r="E22" s="164">
        <f>IF(NOT(ISBLANK(Klassenliste!C24)),Anwesenheit_1!CW21+Anwesenheit_1!CX21,"")</f>
        <v>0</v>
      </c>
      <c r="F22" s="164">
        <f>IF(NOT(ISBLANK(Klassenliste!C24)),Anwesenheit_1!CX21,"")</f>
        <v>0</v>
      </c>
      <c r="G22" s="164">
        <f>IF(NOT(ISBLANK(Klassenliste!C24)),Anwesenheit_1!CY21+Anwesenheit_1!CZ21,"")</f>
        <v>0</v>
      </c>
      <c r="H22" s="164">
        <f>IF(NOT(ISBLANK(Klassenliste!C24)),Anwesenheit_1!CZ21,"")</f>
        <v>0</v>
      </c>
      <c r="I22" s="164">
        <f>IF(NOT(ISBLANK(Klassenliste!C24)),Anwesenheit_1!DA21,"")</f>
        <v>0</v>
      </c>
      <c r="J22" s="165">
        <f>IF(NOT(ISBLANK(Klassenliste!C24)),Anwesenheit_2!CU21+Anwesenheit_2!CV21,"")</f>
        <v>0</v>
      </c>
      <c r="K22" s="165">
        <f>IF(NOT(ISBLANK(Klassenliste!C24)),Anwesenheit_2!CV21,"")</f>
        <v>0</v>
      </c>
      <c r="L22" s="165">
        <f>IF(NOT(ISBLANK(Klassenliste!C24)),Anwesenheit_2!CW21+Anwesenheit_2!CX21,"")</f>
        <v>0</v>
      </c>
      <c r="M22" s="165">
        <f>IF(NOT(ISBLANK(Klassenliste!C24)),Anwesenheit_2!CX21,"")</f>
        <v>0</v>
      </c>
      <c r="N22" s="165">
        <f>IF(NOT(ISBLANK(Klassenliste!C24)),Anwesenheit_2!CY21,"")</f>
        <v>0</v>
      </c>
      <c r="O22" s="166">
        <f>IF(NOT(ISBLANK(Klassenliste!C24)),E22+J22,"")</f>
        <v>0</v>
      </c>
      <c r="P22" s="166">
        <f>IF(NOT(ISBLANK(Klassenliste!C24)),F22+K22,"")</f>
        <v>0</v>
      </c>
      <c r="Q22" s="166">
        <f>IF(NOT(ISBLANK(Klassenliste!C24)),G22+L22,"")</f>
        <v>0</v>
      </c>
      <c r="R22" s="166">
        <f>IF(NOT(ISBLANK(Klassenliste!C24)),H22+M22,"")</f>
        <v>0</v>
      </c>
      <c r="S22" s="166">
        <f>IF(NOT(ISBLANK(Klassenliste!C24)),I22+N22,"")</f>
        <v>0</v>
      </c>
    </row>
    <row r="23" spans="1:19" ht="25.5" customHeight="1">
      <c r="A23" s="161">
        <f>IF(NOT(ISBLANK(Klassenliste!A25)),Klassenliste!A25,"")</f>
        <v>20</v>
      </c>
      <c r="B23" s="162">
        <f>IF(NOT(ISBLANK(Klassenliste!B25)),Klassenliste!B25,"")</f>
        <v>0</v>
      </c>
      <c r="C23" s="163">
        <f>IF(NOT(ISBLANK(Klassenliste!C25)),Klassenliste!C25,"")</f>
        <v>0</v>
      </c>
      <c r="D23" s="163">
        <f>IF(NOT(ISBLANK(Klassenliste!D25)),Klassenliste!E25,"")</f>
        <v>0</v>
      </c>
      <c r="E23" s="164">
        <f>IF(NOT(ISBLANK(Klassenliste!C25)),Anwesenheit_1!CW22+Anwesenheit_1!CX22,"")</f>
        <v>0</v>
      </c>
      <c r="F23" s="164">
        <f>IF(NOT(ISBLANK(Klassenliste!C25)),Anwesenheit_1!CX22,"")</f>
        <v>0</v>
      </c>
      <c r="G23" s="164">
        <f>IF(NOT(ISBLANK(Klassenliste!C25)),Anwesenheit_1!CY22+Anwesenheit_1!CZ22,"")</f>
        <v>0</v>
      </c>
      <c r="H23" s="164">
        <f>IF(NOT(ISBLANK(Klassenliste!C25)),Anwesenheit_1!CZ22,"")</f>
        <v>0</v>
      </c>
      <c r="I23" s="164">
        <f>IF(NOT(ISBLANK(Klassenliste!C25)),Anwesenheit_1!DA22,"")</f>
        <v>0</v>
      </c>
      <c r="J23" s="165">
        <f>IF(NOT(ISBLANK(Klassenliste!C25)),Anwesenheit_2!CU22+Anwesenheit_2!CV22,"")</f>
        <v>0</v>
      </c>
      <c r="K23" s="165">
        <f>IF(NOT(ISBLANK(Klassenliste!C25)),Anwesenheit_2!CV22,"")</f>
        <v>0</v>
      </c>
      <c r="L23" s="165">
        <f>IF(NOT(ISBLANK(Klassenliste!C25)),Anwesenheit_2!CW22+Anwesenheit_2!CX22,"")</f>
        <v>0</v>
      </c>
      <c r="M23" s="165">
        <f>IF(NOT(ISBLANK(Klassenliste!C25)),Anwesenheit_2!CX22,"")</f>
        <v>0</v>
      </c>
      <c r="N23" s="165">
        <f>IF(NOT(ISBLANK(Klassenliste!C25)),Anwesenheit_2!CY22,"")</f>
        <v>0</v>
      </c>
      <c r="O23" s="166">
        <f>IF(NOT(ISBLANK(Klassenliste!C25)),E23+J23,"")</f>
        <v>0</v>
      </c>
      <c r="P23" s="166">
        <f>IF(NOT(ISBLANK(Klassenliste!C25)),F23+K23,"")</f>
        <v>0</v>
      </c>
      <c r="Q23" s="166">
        <f>IF(NOT(ISBLANK(Klassenliste!C25)),G23+L23,"")</f>
        <v>0</v>
      </c>
      <c r="R23" s="166">
        <f>IF(NOT(ISBLANK(Klassenliste!C25)),H23+M23,"")</f>
        <v>0</v>
      </c>
      <c r="S23" s="166">
        <f>IF(NOT(ISBLANK(Klassenliste!C25)),I23+N23,"")</f>
        <v>0</v>
      </c>
    </row>
    <row r="24" spans="1:19" ht="25.5" customHeight="1">
      <c r="A24" s="161">
        <f>IF(NOT(ISBLANK(Klassenliste!A26)),Klassenliste!A26,"")</f>
        <v>21</v>
      </c>
      <c r="B24" s="162">
        <f>IF(NOT(ISBLANK(Klassenliste!B26)),Klassenliste!B26,"")</f>
        <v>0</v>
      </c>
      <c r="C24" s="163">
        <f>IF(NOT(ISBLANK(Klassenliste!C26)),Klassenliste!C26,"")</f>
        <v>0</v>
      </c>
      <c r="D24" s="163">
        <f>IF(NOT(ISBLANK(Klassenliste!D26)),Klassenliste!E26,"")</f>
        <v>0</v>
      </c>
      <c r="E24" s="164">
        <f>IF(NOT(ISBLANK(Klassenliste!C26)),Anwesenheit_1!CW23+Anwesenheit_1!CX23,"")</f>
        <v>0</v>
      </c>
      <c r="F24" s="164">
        <f>IF(NOT(ISBLANK(Klassenliste!C26)),Anwesenheit_1!CX23,"")</f>
        <v>0</v>
      </c>
      <c r="G24" s="164">
        <f>IF(NOT(ISBLANK(Klassenliste!C26)),Anwesenheit_1!CY23+Anwesenheit_1!CZ23,"")</f>
        <v>0</v>
      </c>
      <c r="H24" s="164">
        <f>IF(NOT(ISBLANK(Klassenliste!C26)),Anwesenheit_1!CZ23,"")</f>
        <v>0</v>
      </c>
      <c r="I24" s="164">
        <f>IF(NOT(ISBLANK(Klassenliste!C26)),Anwesenheit_1!DA23,"")</f>
        <v>0</v>
      </c>
      <c r="J24" s="165">
        <f>IF(NOT(ISBLANK(Klassenliste!C26)),Anwesenheit_2!CU23+Anwesenheit_2!CV23,"")</f>
        <v>0</v>
      </c>
      <c r="K24" s="165">
        <f>IF(NOT(ISBLANK(Klassenliste!C26)),Anwesenheit_2!CV23,"")</f>
        <v>0</v>
      </c>
      <c r="L24" s="165">
        <f>IF(NOT(ISBLANK(Klassenliste!C26)),Anwesenheit_2!CW23+Anwesenheit_2!CX23,"")</f>
        <v>0</v>
      </c>
      <c r="M24" s="165">
        <f>IF(NOT(ISBLANK(Klassenliste!C26)),Anwesenheit_2!CX23,"")</f>
        <v>0</v>
      </c>
      <c r="N24" s="165">
        <f>IF(NOT(ISBLANK(Klassenliste!C26)),Anwesenheit_2!CY23,"")</f>
        <v>0</v>
      </c>
      <c r="O24" s="166">
        <f>IF(NOT(ISBLANK(Klassenliste!C26)),E24+J24,"")</f>
        <v>0</v>
      </c>
      <c r="P24" s="166">
        <f>IF(NOT(ISBLANK(Klassenliste!C26)),F24+K24,"")</f>
        <v>0</v>
      </c>
      <c r="Q24" s="166">
        <f>IF(NOT(ISBLANK(Klassenliste!C26)),G24+L24,"")</f>
        <v>0</v>
      </c>
      <c r="R24" s="166">
        <f>IF(NOT(ISBLANK(Klassenliste!C26)),H24+M24,"")</f>
        <v>0</v>
      </c>
      <c r="S24" s="166">
        <f>IF(NOT(ISBLANK(Klassenliste!C26)),I24+N24,"")</f>
        <v>0</v>
      </c>
    </row>
    <row r="25" spans="1:19" ht="25.5" customHeight="1">
      <c r="A25" s="161">
        <f>IF(NOT(ISBLANK(Klassenliste!A27)),Klassenliste!A27,"")</f>
        <v>22</v>
      </c>
      <c r="B25" s="162">
        <f>IF(NOT(ISBLANK(Klassenliste!B27)),Klassenliste!B27,"")</f>
        <v>0</v>
      </c>
      <c r="C25" s="163">
        <f>IF(NOT(ISBLANK(Klassenliste!C27)),Klassenliste!C27,"")</f>
        <v>0</v>
      </c>
      <c r="D25" s="163">
        <f>IF(NOT(ISBLANK(Klassenliste!D27)),Klassenliste!E27,"")</f>
        <v>0</v>
      </c>
      <c r="E25" s="164">
        <f>IF(NOT(ISBLANK(Klassenliste!C27)),Anwesenheit_1!CW24+Anwesenheit_1!CX24,"")</f>
        <v>0</v>
      </c>
      <c r="F25" s="164">
        <f>IF(NOT(ISBLANK(Klassenliste!C27)),Anwesenheit_1!CX24,"")</f>
        <v>0</v>
      </c>
      <c r="G25" s="164">
        <f>IF(NOT(ISBLANK(Klassenliste!C27)),Anwesenheit_1!CY24+Anwesenheit_1!CZ24,"")</f>
        <v>0</v>
      </c>
      <c r="H25" s="164">
        <f>IF(NOT(ISBLANK(Klassenliste!C27)),Anwesenheit_1!CZ24,"")</f>
        <v>0</v>
      </c>
      <c r="I25" s="164">
        <f>IF(NOT(ISBLANK(Klassenliste!C27)),Anwesenheit_1!DA24,"")</f>
        <v>0</v>
      </c>
      <c r="J25" s="165">
        <f>IF(NOT(ISBLANK(Klassenliste!C27)),Anwesenheit_2!CU24+Anwesenheit_2!CV24,"")</f>
        <v>0</v>
      </c>
      <c r="K25" s="165">
        <f>IF(NOT(ISBLANK(Klassenliste!C27)),Anwesenheit_2!CV24,"")</f>
        <v>0</v>
      </c>
      <c r="L25" s="165">
        <f>IF(NOT(ISBLANK(Klassenliste!C27)),Anwesenheit_2!CW24+Anwesenheit_2!CX24,"")</f>
        <v>0</v>
      </c>
      <c r="M25" s="165">
        <f>IF(NOT(ISBLANK(Klassenliste!C27)),Anwesenheit_2!CX24,"")</f>
        <v>0</v>
      </c>
      <c r="N25" s="165">
        <f>IF(NOT(ISBLANK(Klassenliste!C27)),Anwesenheit_2!CY24,"")</f>
        <v>0</v>
      </c>
      <c r="O25" s="166">
        <f>IF(NOT(ISBLANK(Klassenliste!C27)),E25+J25,"")</f>
        <v>0</v>
      </c>
      <c r="P25" s="166">
        <f>IF(NOT(ISBLANK(Klassenliste!C27)),F25+K25,"")</f>
        <v>0</v>
      </c>
      <c r="Q25" s="166">
        <f>IF(NOT(ISBLANK(Klassenliste!C27)),G25+L25,"")</f>
        <v>0</v>
      </c>
      <c r="R25" s="166">
        <f>IF(NOT(ISBLANK(Klassenliste!C27)),H25+M25,"")</f>
        <v>0</v>
      </c>
      <c r="S25" s="166">
        <f>IF(NOT(ISBLANK(Klassenliste!C27)),I25+N25,"")</f>
        <v>0</v>
      </c>
    </row>
    <row r="26" spans="1:19" s="15" customFormat="1" ht="25.5" customHeight="1">
      <c r="A26" s="161">
        <f>IF(NOT(ISBLANK(Klassenliste!A28)),Klassenliste!A28,"")</f>
        <v>23</v>
      </c>
      <c r="B26" s="162">
        <f>IF(NOT(ISBLANK(Klassenliste!B28)),Klassenliste!B28,"")</f>
        <v>0</v>
      </c>
      <c r="C26" s="163">
        <f>IF(NOT(ISBLANK(Klassenliste!C28)),Klassenliste!C28,"")</f>
        <v>0</v>
      </c>
      <c r="D26" s="163">
        <f>IF(NOT(ISBLANK(Klassenliste!D28)),Klassenliste!E28,"")</f>
        <v>0</v>
      </c>
      <c r="E26" s="164">
        <f>IF(NOT(ISBLANK(Klassenliste!C28)),Anwesenheit_1!CW25+Anwesenheit_1!CX25,"")</f>
        <v>0</v>
      </c>
      <c r="F26" s="164">
        <f>IF(NOT(ISBLANK(Klassenliste!C28)),Anwesenheit_1!CX25,"")</f>
        <v>0</v>
      </c>
      <c r="G26" s="164">
        <f>IF(NOT(ISBLANK(Klassenliste!C28)),Anwesenheit_1!CY25+Anwesenheit_1!CZ25,"")</f>
        <v>0</v>
      </c>
      <c r="H26" s="164">
        <f>IF(NOT(ISBLANK(Klassenliste!C28)),Anwesenheit_1!CZ25,"")</f>
        <v>0</v>
      </c>
      <c r="I26" s="164">
        <f>IF(NOT(ISBLANK(Klassenliste!C28)),Anwesenheit_1!DA25,"")</f>
        <v>0</v>
      </c>
      <c r="J26" s="165">
        <f>IF(NOT(ISBLANK(Klassenliste!C28)),Anwesenheit_2!CU25+Anwesenheit_2!CV25,"")</f>
        <v>0</v>
      </c>
      <c r="K26" s="165">
        <f>IF(NOT(ISBLANK(Klassenliste!C28)),Anwesenheit_2!CV25,"")</f>
        <v>0</v>
      </c>
      <c r="L26" s="165">
        <f>IF(NOT(ISBLANK(Klassenliste!C28)),Anwesenheit_2!CW25+Anwesenheit_2!CX25,"")</f>
        <v>0</v>
      </c>
      <c r="M26" s="165">
        <f>IF(NOT(ISBLANK(Klassenliste!C28)),Anwesenheit_2!CX25,"")</f>
        <v>0</v>
      </c>
      <c r="N26" s="165">
        <f>IF(NOT(ISBLANK(Klassenliste!C28)),Anwesenheit_2!CY25,"")</f>
        <v>0</v>
      </c>
      <c r="O26" s="166">
        <f>IF(NOT(ISBLANK(Klassenliste!C28)),E26+J26,"")</f>
        <v>0</v>
      </c>
      <c r="P26" s="166">
        <f>IF(NOT(ISBLANK(Klassenliste!C28)),F26+K26,"")</f>
        <v>0</v>
      </c>
      <c r="Q26" s="166">
        <f>IF(NOT(ISBLANK(Klassenliste!C28)),G26+L26,"")</f>
        <v>0</v>
      </c>
      <c r="R26" s="166">
        <f>IF(NOT(ISBLANK(Klassenliste!C28)),H26+M26,"")</f>
        <v>0</v>
      </c>
      <c r="S26" s="166">
        <f>IF(NOT(ISBLANK(Klassenliste!C28)),I26+N26,"")</f>
        <v>0</v>
      </c>
    </row>
    <row r="27" spans="1:19" s="15" customFormat="1" ht="25.5" customHeight="1">
      <c r="A27" s="161">
        <f>IF(NOT(ISBLANK(Klassenliste!A29)),Klassenliste!A29,"")</f>
        <v>24</v>
      </c>
      <c r="B27" s="162">
        <f>IF(NOT(ISBLANK(Klassenliste!B29)),Klassenliste!B29,"")</f>
        <v>0</v>
      </c>
      <c r="C27" s="163">
        <f>IF(NOT(ISBLANK(Klassenliste!C29)),Klassenliste!C29,"")</f>
        <v>0</v>
      </c>
      <c r="D27" s="163">
        <f>IF(NOT(ISBLANK(Klassenliste!D29)),Klassenliste!E29,"")</f>
        <v>0</v>
      </c>
      <c r="E27" s="164">
        <f>IF(NOT(ISBLANK(Klassenliste!C29)),Anwesenheit_1!CW26+Anwesenheit_1!CX26,"")</f>
        <v>0</v>
      </c>
      <c r="F27" s="164">
        <f>IF(NOT(ISBLANK(Klassenliste!C29)),Anwesenheit_1!CX26,"")</f>
        <v>0</v>
      </c>
      <c r="G27" s="164">
        <f>IF(NOT(ISBLANK(Klassenliste!C29)),Anwesenheit_1!CY26+Anwesenheit_1!CZ26,"")</f>
        <v>0</v>
      </c>
      <c r="H27" s="164">
        <f>IF(NOT(ISBLANK(Klassenliste!C29)),Anwesenheit_1!CZ26,"")</f>
        <v>0</v>
      </c>
      <c r="I27" s="164">
        <f>IF(NOT(ISBLANK(Klassenliste!C29)),Anwesenheit_1!DA26,"")</f>
        <v>0</v>
      </c>
      <c r="J27" s="165">
        <f>IF(NOT(ISBLANK(Klassenliste!C29)),Anwesenheit_2!CU26+Anwesenheit_2!CV26,"")</f>
        <v>0</v>
      </c>
      <c r="K27" s="165">
        <f>IF(NOT(ISBLANK(Klassenliste!C29)),Anwesenheit_2!CV26,"")</f>
        <v>0</v>
      </c>
      <c r="L27" s="165">
        <f>IF(NOT(ISBLANK(Klassenliste!C29)),Anwesenheit_2!CW26+Anwesenheit_2!CX26,"")</f>
        <v>0</v>
      </c>
      <c r="M27" s="165">
        <f>IF(NOT(ISBLANK(Klassenliste!C29)),Anwesenheit_2!CX26,"")</f>
        <v>0</v>
      </c>
      <c r="N27" s="165">
        <f>IF(NOT(ISBLANK(Klassenliste!C29)),Anwesenheit_2!CY26,"")</f>
        <v>0</v>
      </c>
      <c r="O27" s="166">
        <f>IF(NOT(ISBLANK(Klassenliste!C29)),E27+J27,"")</f>
        <v>0</v>
      </c>
      <c r="P27" s="166">
        <f>IF(NOT(ISBLANK(Klassenliste!C29)),F27+K27,"")</f>
        <v>0</v>
      </c>
      <c r="Q27" s="166">
        <f>IF(NOT(ISBLANK(Klassenliste!C29)),G27+L27,"")</f>
        <v>0</v>
      </c>
      <c r="R27" s="166">
        <f>IF(NOT(ISBLANK(Klassenliste!C29)),H27+M27,"")</f>
        <v>0</v>
      </c>
      <c r="S27" s="166">
        <f>IF(NOT(ISBLANK(Klassenliste!C29)),I27+N27,"")</f>
        <v>0</v>
      </c>
    </row>
    <row r="28" spans="1:19" s="15" customFormat="1" ht="25.5" customHeight="1">
      <c r="A28" s="161">
        <f>IF(NOT(ISBLANK(Klassenliste!A30)),Klassenliste!A30,"")</f>
        <v>25</v>
      </c>
      <c r="B28" s="162">
        <f>IF(NOT(ISBLANK(Klassenliste!B30)),Klassenliste!B30,"")</f>
        <v>0</v>
      </c>
      <c r="C28" s="163">
        <f>IF(NOT(ISBLANK(Klassenliste!C30)),Klassenliste!C30,"")</f>
        <v>0</v>
      </c>
      <c r="D28" s="163">
        <f>IF(NOT(ISBLANK(Klassenliste!D30)),Klassenliste!E30,"")</f>
        <v>0</v>
      </c>
      <c r="E28" s="164">
        <f>IF(NOT(ISBLANK(Klassenliste!C30)),Anwesenheit_1!CW27+Anwesenheit_1!CX27,"")</f>
        <v>0</v>
      </c>
      <c r="F28" s="164">
        <f>IF(NOT(ISBLANK(Klassenliste!C30)),Anwesenheit_1!CX27,"")</f>
        <v>0</v>
      </c>
      <c r="G28" s="164">
        <f>IF(NOT(ISBLANK(Klassenliste!C30)),Anwesenheit_1!CY27+Anwesenheit_1!CZ27,"")</f>
        <v>0</v>
      </c>
      <c r="H28" s="164">
        <f>IF(NOT(ISBLANK(Klassenliste!C30)),Anwesenheit_1!CZ27,"")</f>
        <v>0</v>
      </c>
      <c r="I28" s="164">
        <f>IF(NOT(ISBLANK(Klassenliste!C30)),Anwesenheit_1!DA27,"")</f>
        <v>0</v>
      </c>
      <c r="J28" s="165">
        <f>IF(NOT(ISBLANK(Klassenliste!C30)),Anwesenheit_2!CU27+Anwesenheit_2!CV27,"")</f>
        <v>0</v>
      </c>
      <c r="K28" s="165">
        <f>IF(NOT(ISBLANK(Klassenliste!C30)),Anwesenheit_2!CV27,"")</f>
        <v>0</v>
      </c>
      <c r="L28" s="165">
        <f>IF(NOT(ISBLANK(Klassenliste!C30)),Anwesenheit_2!CW27+Anwesenheit_2!CX27,"")</f>
        <v>0</v>
      </c>
      <c r="M28" s="165">
        <f>IF(NOT(ISBLANK(Klassenliste!C30)),Anwesenheit_2!CX27,"")</f>
        <v>0</v>
      </c>
      <c r="N28" s="165">
        <f>IF(NOT(ISBLANK(Klassenliste!C30)),Anwesenheit_2!CY27,"")</f>
        <v>0</v>
      </c>
      <c r="O28" s="166">
        <f>IF(NOT(ISBLANK(Klassenliste!C30)),E28+J28,"")</f>
        <v>0</v>
      </c>
      <c r="P28" s="166">
        <f>IF(NOT(ISBLANK(Klassenliste!C30)),F28+K28,"")</f>
        <v>0</v>
      </c>
      <c r="Q28" s="166">
        <f>IF(NOT(ISBLANK(Klassenliste!C30)),G28+L28,"")</f>
        <v>0</v>
      </c>
      <c r="R28" s="166">
        <f>IF(NOT(ISBLANK(Klassenliste!C30)),H28+M28,"")</f>
        <v>0</v>
      </c>
      <c r="S28" s="166">
        <f>IF(NOT(ISBLANK(Klassenliste!C30)),I28+N28,"")</f>
        <v>0</v>
      </c>
    </row>
    <row r="29" spans="1:19" s="15" customFormat="1" ht="25.5" customHeight="1">
      <c r="A29" s="161">
        <f>IF(NOT(ISBLANK(Klassenliste!A31)),Klassenliste!A31,"")</f>
        <v>26</v>
      </c>
      <c r="B29" s="162">
        <f>IF(NOT(ISBLANK(Klassenliste!B31)),Klassenliste!B31,"")</f>
        <v>0</v>
      </c>
      <c r="C29" s="163">
        <f>IF(NOT(ISBLANK(Klassenliste!C31)),Klassenliste!C31,"")</f>
        <v>0</v>
      </c>
      <c r="D29" s="163">
        <f>IF(NOT(ISBLANK(Klassenliste!D31)),Klassenliste!E31,"")</f>
        <v>0</v>
      </c>
      <c r="E29" s="164">
        <f>IF(NOT(ISBLANK(Klassenliste!C31)),Anwesenheit_1!CW28+Anwesenheit_1!CX28,"")</f>
        <v>0</v>
      </c>
      <c r="F29" s="164">
        <f>IF(NOT(ISBLANK(Klassenliste!C31)),Anwesenheit_1!CX28,"")</f>
        <v>0</v>
      </c>
      <c r="G29" s="164">
        <f>IF(NOT(ISBLANK(Klassenliste!C31)),Anwesenheit_1!CY28+Anwesenheit_1!CZ28,"")</f>
        <v>0</v>
      </c>
      <c r="H29" s="164">
        <f>IF(NOT(ISBLANK(Klassenliste!C31)),Anwesenheit_1!CZ28,"")</f>
        <v>0</v>
      </c>
      <c r="I29" s="164">
        <f>IF(NOT(ISBLANK(Klassenliste!C31)),Anwesenheit_1!DA28,"")</f>
        <v>0</v>
      </c>
      <c r="J29" s="165">
        <f>IF(NOT(ISBLANK(Klassenliste!C31)),Anwesenheit_2!CU28+Anwesenheit_2!CV28,"")</f>
        <v>0</v>
      </c>
      <c r="K29" s="165">
        <f>IF(NOT(ISBLANK(Klassenliste!C31)),Anwesenheit_2!CV28,"")</f>
        <v>0</v>
      </c>
      <c r="L29" s="165">
        <f>IF(NOT(ISBLANK(Klassenliste!C31)),Anwesenheit_2!CW28+Anwesenheit_2!CX28,"")</f>
        <v>0</v>
      </c>
      <c r="M29" s="165">
        <f>IF(NOT(ISBLANK(Klassenliste!C31)),Anwesenheit_2!CX28,"")</f>
        <v>0</v>
      </c>
      <c r="N29" s="165">
        <f>IF(NOT(ISBLANK(Klassenliste!C31)),Anwesenheit_2!CY28,"")</f>
        <v>0</v>
      </c>
      <c r="O29" s="166">
        <f>IF(NOT(ISBLANK(Klassenliste!C31)),E29+J29,"")</f>
        <v>0</v>
      </c>
      <c r="P29" s="166">
        <f>IF(NOT(ISBLANK(Klassenliste!C31)),F29+K29,"")</f>
        <v>0</v>
      </c>
      <c r="Q29" s="166">
        <f>IF(NOT(ISBLANK(Klassenliste!C31)),G29+L29,"")</f>
        <v>0</v>
      </c>
      <c r="R29" s="166">
        <f>IF(NOT(ISBLANK(Klassenliste!C31)),H29+M29,"")</f>
        <v>0</v>
      </c>
      <c r="S29" s="166">
        <f>IF(NOT(ISBLANK(Klassenliste!C31)),I29+N29,"")</f>
        <v>0</v>
      </c>
    </row>
    <row r="30" spans="1:19" ht="25.5" customHeight="1">
      <c r="A30" s="161">
        <f>IF(NOT(ISBLANK(Klassenliste!A32)),Klassenliste!A32,"")</f>
        <v>27</v>
      </c>
      <c r="B30" s="162">
        <f>IF(NOT(ISBLANK(Klassenliste!B32)),Klassenliste!B32,"")</f>
        <v>0</v>
      </c>
      <c r="C30" s="163">
        <f>IF(NOT(ISBLANK(Klassenliste!C32)),Klassenliste!C32,"")</f>
        <v>0</v>
      </c>
      <c r="D30" s="163">
        <f>IF(NOT(ISBLANK(Klassenliste!D32)),Klassenliste!E32,"")</f>
        <v>0</v>
      </c>
      <c r="E30" s="164">
        <f>IF(NOT(ISBLANK(Klassenliste!C32)),Anwesenheit_1!CW29+Anwesenheit_1!CX29,"")</f>
        <v>0</v>
      </c>
      <c r="F30" s="164">
        <f>IF(NOT(ISBLANK(Klassenliste!C32)),Anwesenheit_1!CX29,"")</f>
        <v>0</v>
      </c>
      <c r="G30" s="164">
        <f>IF(NOT(ISBLANK(Klassenliste!C32)),Anwesenheit_1!CY29+Anwesenheit_1!CZ29,"")</f>
        <v>0</v>
      </c>
      <c r="H30" s="164">
        <f>IF(NOT(ISBLANK(Klassenliste!C32)),Anwesenheit_1!CZ29,"")</f>
        <v>0</v>
      </c>
      <c r="I30" s="164">
        <f>IF(NOT(ISBLANK(Klassenliste!C32)),Anwesenheit_1!DA29,"")</f>
        <v>0</v>
      </c>
      <c r="J30" s="165">
        <f>IF(NOT(ISBLANK(Klassenliste!C32)),Anwesenheit_2!CU29+Anwesenheit_2!CV29,"")</f>
        <v>0</v>
      </c>
      <c r="K30" s="165">
        <f>IF(NOT(ISBLANK(Klassenliste!C32)),Anwesenheit_2!CV29,"")</f>
        <v>0</v>
      </c>
      <c r="L30" s="165">
        <f>IF(NOT(ISBLANK(Klassenliste!C32)),Anwesenheit_2!CW29+Anwesenheit_2!CX29,"")</f>
        <v>0</v>
      </c>
      <c r="M30" s="165">
        <f>IF(NOT(ISBLANK(Klassenliste!C32)),Anwesenheit_2!CX29,"")</f>
        <v>0</v>
      </c>
      <c r="N30" s="165">
        <f>IF(NOT(ISBLANK(Klassenliste!C32)),Anwesenheit_2!CY29,"")</f>
        <v>0</v>
      </c>
      <c r="O30" s="166">
        <f>IF(NOT(ISBLANK(Klassenliste!C32)),E30+J30,"")</f>
        <v>0</v>
      </c>
      <c r="P30" s="166">
        <f>IF(NOT(ISBLANK(Klassenliste!C32)),F30+K30,"")</f>
        <v>0</v>
      </c>
      <c r="Q30" s="166">
        <f>IF(NOT(ISBLANK(Klassenliste!C32)),G30+L30,"")</f>
        <v>0</v>
      </c>
      <c r="R30" s="166">
        <f>IF(NOT(ISBLANK(Klassenliste!C32)),H30+M30,"")</f>
        <v>0</v>
      </c>
      <c r="S30" s="166">
        <f>IF(NOT(ISBLANK(Klassenliste!C32)),I30+N30,"")</f>
        <v>0</v>
      </c>
    </row>
    <row r="31" spans="1:19" ht="25.5" customHeight="1">
      <c r="A31" s="161">
        <f>IF(NOT(ISBLANK(Klassenliste!A33)),Klassenliste!A33,"")</f>
        <v>28</v>
      </c>
      <c r="B31" s="162">
        <f>IF(NOT(ISBLANK(Klassenliste!B33)),Klassenliste!B33,"")</f>
        <v>0</v>
      </c>
      <c r="C31" s="163">
        <f>IF(NOT(ISBLANK(Klassenliste!C33)),Klassenliste!C33,"")</f>
        <v>0</v>
      </c>
      <c r="D31" s="163">
        <f>IF(NOT(ISBLANK(Klassenliste!D33)),Klassenliste!E33,"")</f>
        <v>0</v>
      </c>
      <c r="E31" s="164">
        <f>IF(NOT(ISBLANK(Klassenliste!C33)),Anwesenheit_1!CW30+Anwesenheit_1!CX30,"")</f>
        <v>0</v>
      </c>
      <c r="F31" s="164">
        <f>IF(NOT(ISBLANK(Klassenliste!C33)),Anwesenheit_1!CX30,"")</f>
        <v>0</v>
      </c>
      <c r="G31" s="164">
        <f>IF(NOT(ISBLANK(Klassenliste!C33)),Anwesenheit_1!CY30+Anwesenheit_1!CZ30,"")</f>
        <v>0</v>
      </c>
      <c r="H31" s="164">
        <f>IF(NOT(ISBLANK(Klassenliste!C33)),Anwesenheit_1!CZ30,"")</f>
        <v>0</v>
      </c>
      <c r="I31" s="164">
        <f>IF(NOT(ISBLANK(Klassenliste!C33)),Anwesenheit_1!DA30,"")</f>
        <v>0</v>
      </c>
      <c r="J31" s="165">
        <f>IF(NOT(ISBLANK(Klassenliste!C33)),Anwesenheit_2!CU30+Anwesenheit_2!CV30,"")</f>
        <v>0</v>
      </c>
      <c r="K31" s="165">
        <f>IF(NOT(ISBLANK(Klassenliste!C33)),Anwesenheit_2!CV30,"")</f>
        <v>0</v>
      </c>
      <c r="L31" s="165">
        <f>IF(NOT(ISBLANK(Klassenliste!C33)),Anwesenheit_2!CW30+Anwesenheit_2!CX30,"")</f>
        <v>0</v>
      </c>
      <c r="M31" s="165">
        <f>IF(NOT(ISBLANK(Klassenliste!C33)),Anwesenheit_2!CX30,"")</f>
        <v>0</v>
      </c>
      <c r="N31" s="165">
        <f>IF(NOT(ISBLANK(Klassenliste!C33)),Anwesenheit_2!CY30,"")</f>
        <v>0</v>
      </c>
      <c r="O31" s="166">
        <f>IF(NOT(ISBLANK(Klassenliste!C33)),E31+J31,"")</f>
        <v>0</v>
      </c>
      <c r="P31" s="166">
        <f>IF(NOT(ISBLANK(Klassenliste!C33)),F31+K31,"")</f>
        <v>0</v>
      </c>
      <c r="Q31" s="166">
        <f>IF(NOT(ISBLANK(Klassenliste!C33)),G31+L31,"")</f>
        <v>0</v>
      </c>
      <c r="R31" s="166">
        <f>IF(NOT(ISBLANK(Klassenliste!C33)),H31+M31,"")</f>
        <v>0</v>
      </c>
      <c r="S31" s="166">
        <f>IF(NOT(ISBLANK(Klassenliste!C33)),I31+N31,"")</f>
        <v>0</v>
      </c>
    </row>
    <row r="32" spans="1:19" ht="25.5" customHeight="1">
      <c r="A32" s="161">
        <f>IF(NOT(ISBLANK(Klassenliste!A34)),Klassenliste!A34,"")</f>
        <v>29</v>
      </c>
      <c r="B32" s="162">
        <f>IF(NOT(ISBLANK(Klassenliste!B34)),Klassenliste!B34,"")</f>
        <v>0</v>
      </c>
      <c r="C32" s="163">
        <f>IF(NOT(ISBLANK(Klassenliste!C34)),Klassenliste!C34,"")</f>
        <v>0</v>
      </c>
      <c r="D32" s="163">
        <f>IF(NOT(ISBLANK(Klassenliste!D34)),Klassenliste!E34,"")</f>
        <v>0</v>
      </c>
      <c r="E32" s="164">
        <f>IF(NOT(ISBLANK(Klassenliste!C34)),Anwesenheit_1!CW31+Anwesenheit_1!CX31,"")</f>
        <v>0</v>
      </c>
      <c r="F32" s="164">
        <f>IF(NOT(ISBLANK(Klassenliste!C34)),Anwesenheit_1!CX31,"")</f>
        <v>0</v>
      </c>
      <c r="G32" s="164">
        <f>IF(NOT(ISBLANK(Klassenliste!C34)),Anwesenheit_1!CY31+Anwesenheit_1!CZ31,"")</f>
        <v>0</v>
      </c>
      <c r="H32" s="164">
        <f>IF(NOT(ISBLANK(Klassenliste!C34)),Anwesenheit_1!CZ31,"")</f>
        <v>0</v>
      </c>
      <c r="I32" s="164">
        <f>IF(NOT(ISBLANK(Klassenliste!C34)),Anwesenheit_1!DA31,"")</f>
        <v>0</v>
      </c>
      <c r="J32" s="165">
        <f>IF(NOT(ISBLANK(Klassenliste!C34)),Anwesenheit_2!CU31+Anwesenheit_2!CV31,"")</f>
        <v>0</v>
      </c>
      <c r="K32" s="165">
        <f>IF(NOT(ISBLANK(Klassenliste!C34)),Anwesenheit_2!CV31,"")</f>
        <v>0</v>
      </c>
      <c r="L32" s="165">
        <f>IF(NOT(ISBLANK(Klassenliste!C34)),Anwesenheit_2!CW31+Anwesenheit_2!CX31,"")</f>
        <v>0</v>
      </c>
      <c r="M32" s="165">
        <f>IF(NOT(ISBLANK(Klassenliste!C34)),Anwesenheit_2!CX31,"")</f>
        <v>0</v>
      </c>
      <c r="N32" s="165">
        <f>IF(NOT(ISBLANK(Klassenliste!C34)),Anwesenheit_2!CY31,"")</f>
        <v>0</v>
      </c>
      <c r="O32" s="166">
        <f>IF(NOT(ISBLANK(Klassenliste!C34)),E32+J32,"")</f>
        <v>0</v>
      </c>
      <c r="P32" s="166">
        <f>IF(NOT(ISBLANK(Klassenliste!C34)),F32+K32,"")</f>
        <v>0</v>
      </c>
      <c r="Q32" s="166">
        <f>IF(NOT(ISBLANK(Klassenliste!C34)),G32+L32,"")</f>
        <v>0</v>
      </c>
      <c r="R32" s="166">
        <f>IF(NOT(ISBLANK(Klassenliste!C34)),H32+M32,"")</f>
        <v>0</v>
      </c>
      <c r="S32" s="166">
        <f>IF(NOT(ISBLANK(Klassenliste!C34)),I32+N32,"")</f>
        <v>0</v>
      </c>
    </row>
    <row r="33" spans="1:19" ht="25.5" customHeight="1">
      <c r="A33" s="161">
        <f>IF(NOT(ISBLANK(Klassenliste!A35)),Klassenliste!A35,"")</f>
        <v>30</v>
      </c>
      <c r="B33" s="162">
        <f>IF(NOT(ISBLANK(Klassenliste!B35)),Klassenliste!B35,"")</f>
        <v>0</v>
      </c>
      <c r="C33" s="163">
        <f>IF(NOT(ISBLANK(Klassenliste!C35)),Klassenliste!C35,"")</f>
        <v>0</v>
      </c>
      <c r="D33" s="163">
        <f>IF(NOT(ISBLANK(Klassenliste!D35)),Klassenliste!E35,"")</f>
        <v>0</v>
      </c>
      <c r="E33" s="164">
        <f>IF(NOT(ISBLANK(Klassenliste!C35)),Anwesenheit_1!CW32+Anwesenheit_1!CX32,"")</f>
        <v>0</v>
      </c>
      <c r="F33" s="164">
        <f>IF(NOT(ISBLANK(Klassenliste!C35)),Anwesenheit_1!CX32,"")</f>
        <v>0</v>
      </c>
      <c r="G33" s="164">
        <f>IF(NOT(ISBLANK(Klassenliste!C35)),Anwesenheit_1!CY32+Anwesenheit_1!CZ32,"")</f>
        <v>0</v>
      </c>
      <c r="H33" s="164">
        <f>IF(NOT(ISBLANK(Klassenliste!C35)),Anwesenheit_1!CZ32,"")</f>
        <v>0</v>
      </c>
      <c r="I33" s="164">
        <f>IF(NOT(ISBLANK(Klassenliste!C35)),Anwesenheit_1!DA32,"")</f>
        <v>0</v>
      </c>
      <c r="J33" s="165">
        <f>IF(NOT(ISBLANK(Klassenliste!C35)),Anwesenheit_2!CU32+Anwesenheit_2!CV32,"")</f>
        <v>0</v>
      </c>
      <c r="K33" s="165">
        <f>IF(NOT(ISBLANK(Klassenliste!C35)),Anwesenheit_2!CV32,"")</f>
        <v>0</v>
      </c>
      <c r="L33" s="165">
        <f>IF(NOT(ISBLANK(Klassenliste!C35)),Anwesenheit_2!CW32+Anwesenheit_2!CX32,"")</f>
        <v>0</v>
      </c>
      <c r="M33" s="165">
        <f>IF(NOT(ISBLANK(Klassenliste!C35)),Anwesenheit_2!CX32,"")</f>
        <v>0</v>
      </c>
      <c r="N33" s="165">
        <f>IF(NOT(ISBLANK(Klassenliste!C35)),Anwesenheit_2!CY32,"")</f>
        <v>0</v>
      </c>
      <c r="O33" s="166">
        <f>IF(NOT(ISBLANK(Klassenliste!C35)),E33+J33,"")</f>
        <v>0</v>
      </c>
      <c r="P33" s="166">
        <f>IF(NOT(ISBLANK(Klassenliste!C35)),F33+K33,"")</f>
        <v>0</v>
      </c>
      <c r="Q33" s="166">
        <f>IF(NOT(ISBLANK(Klassenliste!C35)),G33+L33,"")</f>
        <v>0</v>
      </c>
      <c r="R33" s="166">
        <f>IF(NOT(ISBLANK(Klassenliste!C35)),H33+M33,"")</f>
        <v>0</v>
      </c>
      <c r="S33" s="166">
        <f>IF(NOT(ISBLANK(Klassenliste!C35)),I33+N33,"")</f>
        <v>0</v>
      </c>
    </row>
    <row r="34" spans="1:19" ht="25.5" customHeight="1">
      <c r="A34" s="161">
        <f>IF(NOT(ISBLANK(Klassenliste!A36)),Klassenliste!A36,"")</f>
        <v>31</v>
      </c>
      <c r="B34" s="162">
        <f>IF(NOT(ISBLANK(Klassenliste!B36)),Klassenliste!B36,"")</f>
        <v>0</v>
      </c>
      <c r="C34" s="163">
        <f>IF(NOT(ISBLANK(Klassenliste!C36)),Klassenliste!C36,"")</f>
        <v>0</v>
      </c>
      <c r="D34" s="163">
        <f>IF(NOT(ISBLANK(Klassenliste!D36)),Klassenliste!E36,"")</f>
        <v>0</v>
      </c>
      <c r="E34" s="164">
        <f>IF(NOT(ISBLANK(Klassenliste!C36)),Anwesenheit_1!CW33+Anwesenheit_1!CX33,"")</f>
        <v>0</v>
      </c>
      <c r="F34" s="164">
        <f>IF(NOT(ISBLANK(Klassenliste!C36)),Anwesenheit_1!CX33,"")</f>
        <v>0</v>
      </c>
      <c r="G34" s="164">
        <f>IF(NOT(ISBLANK(Klassenliste!C36)),Anwesenheit_1!CY33+Anwesenheit_1!CZ33,"")</f>
        <v>0</v>
      </c>
      <c r="H34" s="164">
        <f>IF(NOT(ISBLANK(Klassenliste!C36)),Anwesenheit_1!CZ33,"")</f>
        <v>0</v>
      </c>
      <c r="I34" s="164">
        <f>IF(NOT(ISBLANK(Klassenliste!C36)),Anwesenheit_1!DA33,"")</f>
        <v>0</v>
      </c>
      <c r="J34" s="165">
        <f>IF(NOT(ISBLANK(Klassenliste!C36)),Anwesenheit_2!CU33+Anwesenheit_2!CV33,"")</f>
        <v>0</v>
      </c>
      <c r="K34" s="165">
        <f>IF(NOT(ISBLANK(Klassenliste!C36)),Anwesenheit_2!CV33,"")</f>
        <v>0</v>
      </c>
      <c r="L34" s="165">
        <f>IF(NOT(ISBLANK(Klassenliste!C36)),Anwesenheit_2!CW33+Anwesenheit_2!CX33,"")</f>
        <v>0</v>
      </c>
      <c r="M34" s="165">
        <f>IF(NOT(ISBLANK(Klassenliste!C36)),Anwesenheit_2!CX33,"")</f>
        <v>0</v>
      </c>
      <c r="N34" s="165">
        <f>IF(NOT(ISBLANK(Klassenliste!C36)),Anwesenheit_2!CY33,"")</f>
        <v>0</v>
      </c>
      <c r="O34" s="166">
        <f>IF(NOT(ISBLANK(Klassenliste!C36)),E34+J34,"")</f>
        <v>0</v>
      </c>
      <c r="P34" s="166">
        <f>IF(NOT(ISBLANK(Klassenliste!C36)),F34+K34,"")</f>
        <v>0</v>
      </c>
      <c r="Q34" s="166">
        <f>IF(NOT(ISBLANK(Klassenliste!C36)),G34+L34,"")</f>
        <v>0</v>
      </c>
      <c r="R34" s="166">
        <f>IF(NOT(ISBLANK(Klassenliste!C36)),H34+M34,"")</f>
        <v>0</v>
      </c>
      <c r="S34" s="166">
        <f>IF(NOT(ISBLANK(Klassenliste!C36)),I34+N34,"")</f>
        <v>0</v>
      </c>
    </row>
    <row r="35" spans="1:19" ht="25.5" customHeight="1">
      <c r="A35" s="161">
        <f>IF(NOT(ISBLANK(Klassenliste!A37)),Klassenliste!A37,"")</f>
        <v>32</v>
      </c>
      <c r="B35" s="162">
        <f>IF(NOT(ISBLANK(Klassenliste!B37)),Klassenliste!B37,"")</f>
        <v>0</v>
      </c>
      <c r="C35" s="163">
        <f>IF(NOT(ISBLANK(Klassenliste!C37)),Klassenliste!C37,"")</f>
        <v>0</v>
      </c>
      <c r="D35" s="163">
        <f>IF(NOT(ISBLANK(Klassenliste!D37)),Klassenliste!E37,"")</f>
        <v>0</v>
      </c>
      <c r="E35" s="164">
        <f>IF(NOT(ISBLANK(Klassenliste!C37)),Anwesenheit_1!CW34+Anwesenheit_1!CX34,"")</f>
        <v>0</v>
      </c>
      <c r="F35" s="164">
        <f>IF(NOT(ISBLANK(Klassenliste!C37)),Anwesenheit_1!CX34,"")</f>
        <v>0</v>
      </c>
      <c r="G35" s="164">
        <f>IF(NOT(ISBLANK(Klassenliste!C37)),Anwesenheit_1!CY34+Anwesenheit_1!CZ34,"")</f>
        <v>0</v>
      </c>
      <c r="H35" s="164">
        <f>IF(NOT(ISBLANK(Klassenliste!C37)),Anwesenheit_1!CZ34,"")</f>
        <v>0</v>
      </c>
      <c r="I35" s="164">
        <f>IF(NOT(ISBLANK(Klassenliste!C37)),Anwesenheit_1!DA34,"")</f>
        <v>0</v>
      </c>
      <c r="J35" s="165">
        <f>IF(NOT(ISBLANK(Klassenliste!C37)),Anwesenheit_2!CU34+Anwesenheit_2!CV34,"")</f>
        <v>0</v>
      </c>
      <c r="K35" s="165">
        <f>IF(NOT(ISBLANK(Klassenliste!C37)),Anwesenheit_2!CV34,"")</f>
        <v>0</v>
      </c>
      <c r="L35" s="165">
        <f>IF(NOT(ISBLANK(Klassenliste!C37)),Anwesenheit_2!CW34+Anwesenheit_2!CX34,"")</f>
        <v>0</v>
      </c>
      <c r="M35" s="165">
        <f>IF(NOT(ISBLANK(Klassenliste!C37)),Anwesenheit_2!CX34,"")</f>
        <v>0</v>
      </c>
      <c r="N35" s="165">
        <f>IF(NOT(ISBLANK(Klassenliste!C37)),Anwesenheit_2!CY34,"")</f>
        <v>0</v>
      </c>
      <c r="O35" s="166">
        <f>IF(NOT(ISBLANK(Klassenliste!C37)),E35+J35,"")</f>
        <v>0</v>
      </c>
      <c r="P35" s="166">
        <f>IF(NOT(ISBLANK(Klassenliste!C37)),F35+K35,"")</f>
        <v>0</v>
      </c>
      <c r="Q35" s="166">
        <f>IF(NOT(ISBLANK(Klassenliste!C37)),G35+L35,"")</f>
        <v>0</v>
      </c>
      <c r="R35" s="166">
        <f>IF(NOT(ISBLANK(Klassenliste!C37)),H35+M35,"")</f>
        <v>0</v>
      </c>
      <c r="S35" s="166">
        <f>IF(NOT(ISBLANK(Klassenliste!C37)),I35+N35,"")</f>
        <v>0</v>
      </c>
    </row>
    <row r="36" spans="1:19" ht="25.5" customHeight="1">
      <c r="A36" s="161">
        <f>IF(NOT(ISBLANK(Klassenliste!A38)),Klassenliste!A38,"")</f>
        <v>0</v>
      </c>
      <c r="B36" s="162">
        <f>IF(NOT(ISBLANK(Klassenliste!B38)),Klassenliste!B38,"")</f>
        <v>0</v>
      </c>
      <c r="C36" s="163">
        <f>IF(NOT(ISBLANK(Klassenliste!C38)),Klassenliste!C38,"")</f>
        <v>0</v>
      </c>
      <c r="D36" s="163">
        <f>IF(NOT(ISBLANK(Klassenliste!D38)),Klassenliste!E38,"")</f>
        <v>0</v>
      </c>
      <c r="E36" s="164">
        <f>IF(NOT(ISBLANK(Klassenliste!C38)),Anwesenheit_1!CW35+Anwesenheit_1!CX35,"")</f>
        <v>0</v>
      </c>
      <c r="F36" s="164">
        <f>IF(NOT(ISBLANK(Klassenliste!C38)),Anwesenheit_1!CX35,"")</f>
        <v>0</v>
      </c>
      <c r="G36" s="164">
        <f>IF(NOT(ISBLANK(Klassenliste!C38)),Anwesenheit_1!CY35+Anwesenheit_1!CZ35,"")</f>
        <v>0</v>
      </c>
      <c r="H36" s="164">
        <f>IF(NOT(ISBLANK(Klassenliste!C38)),Anwesenheit_1!CZ35,"")</f>
        <v>0</v>
      </c>
      <c r="I36" s="164">
        <f>IF(NOT(ISBLANK(Klassenliste!C38)),Anwesenheit_1!DA35,"")</f>
        <v>0</v>
      </c>
      <c r="J36" s="165">
        <f>IF(NOT(ISBLANK(Klassenliste!C38)),Anwesenheit_2!CU35+Anwesenheit_2!CV35,"")</f>
        <v>0</v>
      </c>
      <c r="K36" s="165">
        <f>IF(NOT(ISBLANK(Klassenliste!C38)),Anwesenheit_2!CV35,"")</f>
        <v>0</v>
      </c>
      <c r="L36" s="165">
        <f>IF(NOT(ISBLANK(Klassenliste!C38)),Anwesenheit_2!CW35+Anwesenheit_2!CX35,"")</f>
        <v>0</v>
      </c>
      <c r="M36" s="165">
        <f>IF(NOT(ISBLANK(Klassenliste!C38)),Anwesenheit_2!CX35,"")</f>
        <v>0</v>
      </c>
      <c r="N36" s="165">
        <f>IF(NOT(ISBLANK(Klassenliste!C38)),Anwesenheit_2!CY35,"")</f>
        <v>0</v>
      </c>
      <c r="O36" s="166">
        <f>IF(NOT(ISBLANK(Klassenliste!C38)),E36+J36,"")</f>
        <v>0</v>
      </c>
      <c r="P36" s="166">
        <f>IF(NOT(ISBLANK(Klassenliste!C38)),F36+K36,"")</f>
        <v>0</v>
      </c>
      <c r="Q36" s="166">
        <f>IF(NOT(ISBLANK(Klassenliste!C38)),G36+L36,"")</f>
        <v>0</v>
      </c>
      <c r="R36" s="166">
        <f>IF(NOT(ISBLANK(Klassenliste!C38)),H36+M36,"")</f>
        <v>0</v>
      </c>
      <c r="S36" s="166">
        <f>IF(NOT(ISBLANK(Klassenliste!C38)),I36+N36,"")</f>
        <v>0</v>
      </c>
    </row>
    <row r="37" spans="1:19" ht="25.5" customHeight="1">
      <c r="A37" s="161">
        <f>IF(NOT(ISBLANK(Klassenliste!A39)),Klassenliste!A39,"")</f>
        <v>0</v>
      </c>
      <c r="B37" s="162">
        <f>IF(NOT(ISBLANK(Klassenliste!B39)),Klassenliste!B39,"")</f>
        <v>0</v>
      </c>
      <c r="C37" s="163">
        <f>IF(NOT(ISBLANK(Klassenliste!C39)),Klassenliste!C39,"")</f>
        <v>0</v>
      </c>
      <c r="D37" s="163">
        <f>IF(NOT(ISBLANK(Klassenliste!D39)),Klassenliste!E39,"")</f>
        <v>0</v>
      </c>
      <c r="E37" s="164">
        <f>IF(NOT(ISBLANK(Klassenliste!C39)),Anwesenheit_1!CW36+Anwesenheit_1!CX36,"")</f>
        <v>0</v>
      </c>
      <c r="F37" s="164">
        <f>IF(NOT(ISBLANK(Klassenliste!C39)),Anwesenheit_1!CX36,"")</f>
        <v>0</v>
      </c>
      <c r="G37" s="164">
        <f>IF(NOT(ISBLANK(Klassenliste!C39)),Anwesenheit_1!CY36+Anwesenheit_1!CZ36,"")</f>
        <v>0</v>
      </c>
      <c r="H37" s="164">
        <f>IF(NOT(ISBLANK(Klassenliste!C39)),Anwesenheit_1!CZ36,"")</f>
        <v>0</v>
      </c>
      <c r="I37" s="164">
        <f>IF(NOT(ISBLANK(Klassenliste!C39)),Anwesenheit_1!DA36,"")</f>
        <v>0</v>
      </c>
      <c r="J37" s="165">
        <f>IF(NOT(ISBLANK(Klassenliste!C39)),Anwesenheit_2!CU36+Anwesenheit_2!CV36,"")</f>
        <v>0</v>
      </c>
      <c r="K37" s="165">
        <f>IF(NOT(ISBLANK(Klassenliste!C39)),Anwesenheit_2!CV36,"")</f>
        <v>0</v>
      </c>
      <c r="L37" s="165">
        <f>IF(NOT(ISBLANK(Klassenliste!C39)),Anwesenheit_2!CW36+Anwesenheit_2!CX36,"")</f>
        <v>0</v>
      </c>
      <c r="M37" s="165">
        <f>IF(NOT(ISBLANK(Klassenliste!C39)),Anwesenheit_2!CX36,"")</f>
        <v>0</v>
      </c>
      <c r="N37" s="165">
        <f>IF(NOT(ISBLANK(Klassenliste!C39)),Anwesenheit_2!CY36,"")</f>
        <v>0</v>
      </c>
      <c r="O37" s="166">
        <f>IF(NOT(ISBLANK(Klassenliste!C39)),E37+J37,"")</f>
        <v>0</v>
      </c>
      <c r="P37" s="166">
        <f>IF(NOT(ISBLANK(Klassenliste!C39)),F37+K37,"")</f>
        <v>0</v>
      </c>
      <c r="Q37" s="166">
        <f>IF(NOT(ISBLANK(Klassenliste!C39)),G37+L37,"")</f>
        <v>0</v>
      </c>
      <c r="R37" s="166">
        <f>IF(NOT(ISBLANK(Klassenliste!C39)),H37+M37,"")</f>
        <v>0</v>
      </c>
      <c r="S37" s="166">
        <f>IF(NOT(ISBLANK(Klassenliste!C39)),I37+N37,"")</f>
        <v>0</v>
      </c>
    </row>
    <row r="38" spans="1:19" ht="25.5" customHeight="1">
      <c r="A38" s="161">
        <f>IF(NOT(ISBLANK(Klassenliste!A40)),Klassenliste!A40,"")</f>
        <v>0</v>
      </c>
      <c r="B38" s="162">
        <f>IF(NOT(ISBLANK(Klassenliste!B40)),Klassenliste!B40,"")</f>
        <v>0</v>
      </c>
      <c r="C38" s="163">
        <f>IF(NOT(ISBLANK(Klassenliste!C40)),Klassenliste!C40,"")</f>
        <v>0</v>
      </c>
      <c r="D38" s="163">
        <f>IF(NOT(ISBLANK(Klassenliste!D40)),Klassenliste!E40,"")</f>
        <v>0</v>
      </c>
      <c r="E38" s="164">
        <f>IF(NOT(ISBLANK(Klassenliste!C40)),Anwesenheit_1!CW37+Anwesenheit_1!CX37,"")</f>
        <v>0</v>
      </c>
      <c r="F38" s="164">
        <f>IF(NOT(ISBLANK(Klassenliste!C40)),Anwesenheit_1!CX37,"")</f>
        <v>0</v>
      </c>
      <c r="G38" s="164">
        <f>IF(NOT(ISBLANK(Klassenliste!C40)),Anwesenheit_1!CY37+Anwesenheit_1!CZ37,"")</f>
        <v>0</v>
      </c>
      <c r="H38" s="164">
        <f>IF(NOT(ISBLANK(Klassenliste!C40)),Anwesenheit_1!CZ37,"")</f>
        <v>0</v>
      </c>
      <c r="I38" s="164">
        <f>IF(NOT(ISBLANK(Klassenliste!C40)),Anwesenheit_1!DA37,"")</f>
        <v>0</v>
      </c>
      <c r="J38" s="165">
        <f>IF(NOT(ISBLANK(Klassenliste!C40)),Anwesenheit_2!CU37+Anwesenheit_2!CV37,"")</f>
        <v>0</v>
      </c>
      <c r="K38" s="165">
        <f>IF(NOT(ISBLANK(Klassenliste!C40)),Anwesenheit_2!CV37,"")</f>
        <v>0</v>
      </c>
      <c r="L38" s="165">
        <f>IF(NOT(ISBLANK(Klassenliste!C40)),Anwesenheit_2!CW37+Anwesenheit_2!CX37,"")</f>
        <v>0</v>
      </c>
      <c r="M38" s="165">
        <f>IF(NOT(ISBLANK(Klassenliste!C40)),Anwesenheit_2!CX37,"")</f>
        <v>0</v>
      </c>
      <c r="N38" s="165">
        <f>IF(NOT(ISBLANK(Klassenliste!C40)),Anwesenheit_2!CY37,"")</f>
        <v>0</v>
      </c>
      <c r="O38" s="166">
        <f>IF(NOT(ISBLANK(Klassenliste!C40)),E38+J38,"")</f>
        <v>0</v>
      </c>
      <c r="P38" s="166">
        <f>IF(NOT(ISBLANK(Klassenliste!C40)),F38+K38,"")</f>
        <v>0</v>
      </c>
      <c r="Q38" s="166">
        <f>IF(NOT(ISBLANK(Klassenliste!C40)),G38+L38,"")</f>
        <v>0</v>
      </c>
      <c r="R38" s="166">
        <f>IF(NOT(ISBLANK(Klassenliste!C40)),H38+M38,"")</f>
        <v>0</v>
      </c>
      <c r="S38" s="166">
        <f>IF(NOT(ISBLANK(Klassenliste!C40)),I38+N38,"")</f>
        <v>0</v>
      </c>
    </row>
    <row r="39" spans="1:19" ht="25.5" customHeight="1">
      <c r="A39" s="167"/>
      <c r="B39" s="168">
        <f>IF(NOT(ISBLANK(Schülerliste!B38)),Schülerliste!B38,"")</f>
        <v>0</v>
      </c>
      <c r="C39" s="169" t="s">
        <v>201</v>
      </c>
      <c r="D39" s="170">
        <f>IF(NOT(ISBLANK(Schülerliste!D38)),Schülerliste!D38,"")</f>
        <v>0</v>
      </c>
      <c r="E39" s="171">
        <f>SUM(E4:E38)</f>
        <v>0</v>
      </c>
      <c r="F39" s="171">
        <f>SUM(F4:F38)</f>
        <v>0</v>
      </c>
      <c r="G39" s="171">
        <f>SUM(G4:G38)</f>
        <v>0</v>
      </c>
      <c r="H39" s="171">
        <f>SUM(H4:H38)</f>
        <v>0</v>
      </c>
      <c r="I39" s="171">
        <f>SUM(I4:I38)</f>
        <v>0</v>
      </c>
      <c r="J39" s="172">
        <f>SUM(J4:J38)</f>
        <v>0</v>
      </c>
      <c r="K39" s="172">
        <f>SUM(K4:K38)</f>
        <v>0</v>
      </c>
      <c r="L39" s="172">
        <f>SUM(L4:L38)</f>
        <v>0</v>
      </c>
      <c r="M39" s="172">
        <f>SUM(M4:M38)</f>
        <v>0</v>
      </c>
      <c r="N39" s="172">
        <f>SUM(N4:N38)</f>
        <v>0</v>
      </c>
      <c r="O39" s="173">
        <f>SUM(O4:O38)</f>
        <v>0</v>
      </c>
      <c r="P39" s="173">
        <f>SUM(P4:P38)</f>
        <v>0</v>
      </c>
      <c r="Q39" s="173">
        <f>SUM(Q4:Q38)</f>
        <v>0</v>
      </c>
      <c r="R39" s="173">
        <f>SUM(R4:R38)</f>
        <v>0</v>
      </c>
      <c r="S39" s="173">
        <f>SUM(S4:S38)</f>
        <v>0</v>
      </c>
    </row>
    <row r="40" spans="1:19" ht="14.25">
      <c r="A40" s="23">
        <f>IF(NOT(ISBLANK(Schülerliste!A41)),Schülerliste!A41,"")</f>
        <v>0</v>
      </c>
      <c r="B40" s="23">
        <f>IF(NOT(ISBLANK(Schülerliste!B41)),Schülerliste!B41,"")</f>
        <v>0</v>
      </c>
      <c r="C40" s="11">
        <f>IF(NOT(ISBLANK(Schülerliste!C41)),Schülerliste!C41,"")</f>
        <v>0</v>
      </c>
      <c r="D40" s="11">
        <f>IF(NOT(ISBLANK(Schülerliste!D41)),Schülerliste!D41,"")</f>
        <v>0</v>
      </c>
      <c r="E40" s="154" t="s">
        <v>170</v>
      </c>
      <c r="F40" s="154"/>
      <c r="G40" s="154"/>
      <c r="H40" s="154"/>
      <c r="I40" s="154"/>
      <c r="J40" s="155" t="s">
        <v>189</v>
      </c>
      <c r="K40" s="155"/>
      <c r="L40" s="155"/>
      <c r="M40" s="155"/>
      <c r="N40" s="155"/>
      <c r="O40" s="174" t="s">
        <v>198</v>
      </c>
      <c r="P40" s="174"/>
      <c r="Q40" s="174"/>
      <c r="R40" s="174"/>
      <c r="S40" s="174"/>
    </row>
    <row r="41" spans="5:19" ht="14.25">
      <c r="E41" s="154"/>
      <c r="J41" s="64"/>
      <c r="K41" s="64"/>
      <c r="L41" s="64"/>
      <c r="M41" s="64"/>
      <c r="N41" s="64"/>
      <c r="O41" s="23"/>
      <c r="P41" s="23"/>
      <c r="Q41" s="23"/>
      <c r="R41" s="23"/>
      <c r="S41" s="23"/>
    </row>
    <row r="42" spans="1:19" ht="18" customHeight="1">
      <c r="A42" s="23">
        <f>IF(NOT(ISBLANK(Schülerliste!A42)),Schülerliste!A42,"")</f>
        <v>0</v>
      </c>
      <c r="B42" s="23">
        <f>IF(NOT(ISBLANK(Schülerliste!B42)),Schülerliste!B42,"")</f>
        <v>0</v>
      </c>
      <c r="C42" s="11">
        <f>IF(NOT(ISBLANK(Schülerliste!C42)),Schülerliste!C42,"")</f>
        <v>0</v>
      </c>
      <c r="D42" s="11">
        <f>IF(NOT(ISBLANK(Schülerliste!D42)),Schülerliste!D42,"")</f>
        <v>0</v>
      </c>
      <c r="S42" s="1"/>
    </row>
    <row r="43" spans="1:4" ht="18" customHeight="1">
      <c r="A43" s="23">
        <f>IF(NOT(ISBLANK(Schülerliste!A43)),Schülerliste!A43,"")</f>
        <v>0</v>
      </c>
      <c r="B43" s="23">
        <f>IF(NOT(ISBLANK(Schülerliste!B43)),Schülerliste!B43,"")</f>
        <v>0</v>
      </c>
      <c r="C43" s="11">
        <f>IF(NOT(ISBLANK(Schülerliste!C43)),Schülerliste!C43,"")</f>
        <v>0</v>
      </c>
      <c r="D43" s="23">
        <f>IF(NOT(ISBLANK(Schülerliste!D43)),Schülerliste!D43,"")</f>
        <v>0</v>
      </c>
    </row>
    <row r="44" spans="1:4" ht="18" customHeight="1">
      <c r="A44" s="23">
        <f>IF(NOT(ISBLANK(Schülerliste!A44)),Schülerliste!A44,"")</f>
        <v>0</v>
      </c>
      <c r="B44" s="23">
        <f>IF(NOT(ISBLANK(Schülerliste!B44)),Schülerliste!B44,"")</f>
        <v>0</v>
      </c>
      <c r="C44" s="11">
        <f>IF(NOT(ISBLANK(Schülerliste!C44)),Schülerliste!C44,"")</f>
        <v>0</v>
      </c>
      <c r="D44" s="23">
        <f>IF(NOT(ISBLANK(Schülerliste!D44)),Schülerliste!D44,"")</f>
        <v>0</v>
      </c>
    </row>
    <row r="45" spans="1:4" ht="18" customHeight="1">
      <c r="A45" s="23">
        <f>IF(NOT(ISBLANK(Schülerliste!A45)),Schülerliste!A45,"")</f>
        <v>0</v>
      </c>
      <c r="B45" s="23">
        <f>IF(NOT(ISBLANK(Schülerliste!B45)),Schülerliste!B45,"")</f>
        <v>0</v>
      </c>
      <c r="C45" s="11">
        <f>IF(NOT(ISBLANK(Schülerliste!C45)),Schülerliste!C45,"")</f>
        <v>0</v>
      </c>
      <c r="D45" s="23">
        <f>IF(NOT(ISBLANK(Schülerliste!D45)),Schülerliste!D45,"")</f>
        <v>0</v>
      </c>
    </row>
    <row r="46" spans="1:4" ht="18" customHeight="1">
      <c r="A46" s="23">
        <f>IF(NOT(ISBLANK(Schülerliste!A46)),Schülerliste!A46,"")</f>
        <v>0</v>
      </c>
      <c r="B46" s="23">
        <f>IF(NOT(ISBLANK(Schülerliste!B46)),Schülerliste!B46,"")</f>
        <v>0</v>
      </c>
      <c r="C46" s="11">
        <f>IF(NOT(ISBLANK(Schülerliste!C46)),Schülerliste!C46,"")</f>
        <v>0</v>
      </c>
      <c r="D46" s="23">
        <f>IF(NOT(ISBLANK(Schülerliste!D46)),Schülerliste!D46,"")</f>
        <v>0</v>
      </c>
    </row>
    <row r="47" spans="1:4" ht="18" customHeight="1">
      <c r="A47" s="23">
        <f>IF(NOT(ISBLANK(Schülerliste!A47)),Schülerliste!A47,"")</f>
        <v>0</v>
      </c>
      <c r="B47" s="23">
        <f>IF(NOT(ISBLANK(Schülerliste!B47)),Schülerliste!B47,"")</f>
        <v>0</v>
      </c>
      <c r="C47" s="11">
        <f>IF(NOT(ISBLANK(Schülerliste!C47)),Schülerliste!C47,"")</f>
        <v>0</v>
      </c>
      <c r="D47" s="23">
        <f>IF(NOT(ISBLANK(Schülerliste!D47)),Schülerliste!D47,"")</f>
        <v>0</v>
      </c>
    </row>
    <row r="48" spans="1:2" ht="14.25">
      <c r="A48" s="23">
        <f>IF(NOT(ISBLANK(Schülerliste!A48)),Schülerliste!A48,"")</f>
        <v>0</v>
      </c>
      <c r="B48" s="23">
        <f>IF(NOT(ISBLANK(Schülerliste!B48)),Schülerliste!B48,"")</f>
        <v>0</v>
      </c>
    </row>
    <row r="49" spans="1:4" ht="14.25">
      <c r="A49" s="23">
        <f>IF(NOT(ISBLANK(Schülerliste!A49)),Schülerliste!A49,"")</f>
        <v>0</v>
      </c>
      <c r="B49" s="23">
        <f>IF(NOT(ISBLANK(Schülerliste!B49)),Schülerliste!B49,"")</f>
        <v>0</v>
      </c>
      <c r="C49" s="11">
        <f>IF(NOT(ISBLANK(Schülerliste!C49)),Schülerliste!C49,"")</f>
        <v>0</v>
      </c>
      <c r="D49" s="11">
        <f>IF(NOT(ISBLANK(Schülerliste!D49)),Schülerliste!D49,"")</f>
        <v>0</v>
      </c>
    </row>
  </sheetData>
  <sheetProtection selectLockedCells="1" selectUnlockedCells="1"/>
  <mergeCells count="11">
    <mergeCell ref="A1:D1"/>
    <mergeCell ref="E1:F1"/>
    <mergeCell ref="H1:M1"/>
    <mergeCell ref="O1:P1"/>
    <mergeCell ref="Q1:S1"/>
    <mergeCell ref="E2:I2"/>
    <mergeCell ref="J2:N2"/>
    <mergeCell ref="O2:S2"/>
    <mergeCell ref="E40:I40"/>
    <mergeCell ref="J40:N40"/>
    <mergeCell ref="O40:S40"/>
  </mergeCells>
  <printOptions horizontalCentered="1"/>
  <pageMargins left="0.39375" right="0.39375" top="0.39375" bottom="0.39375" header="0.5118055555555555" footer="0.5118055555555555"/>
  <pageSetup firstPageNumber="1" useFirstPageNumber="1" fitToHeight="1"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D68"/>
  <sheetViews>
    <sheetView workbookViewId="0" topLeftCell="A1">
      <selection activeCell="A2" sqref="A2"/>
    </sheetView>
  </sheetViews>
  <sheetFormatPr defaultColWidth="11.421875" defaultRowHeight="12.75"/>
  <cols>
    <col min="1" max="1" width="7.7109375" style="18" customWidth="1"/>
    <col min="2" max="2" width="21.421875" style="18" customWidth="1"/>
    <col min="3" max="3" width="18.8515625" style="18" customWidth="1"/>
    <col min="4" max="4" width="44.00390625" style="18" customWidth="1"/>
    <col min="5" max="16384" width="11.57421875" style="18" customWidth="1"/>
  </cols>
  <sheetData>
    <row r="1" spans="1:4" s="21" customFormat="1" ht="14.25" customHeight="1">
      <c r="A1" s="175" t="s">
        <v>202</v>
      </c>
      <c r="B1" s="175"/>
      <c r="C1" s="20"/>
      <c r="D1" s="176" t="s">
        <v>203</v>
      </c>
    </row>
    <row r="2" spans="1:4" s="21" customFormat="1" ht="31.5" customHeight="1">
      <c r="A2" s="37" t="s">
        <v>204</v>
      </c>
      <c r="B2" s="37"/>
      <c r="C2" s="37"/>
      <c r="D2" s="37"/>
    </row>
    <row r="3" spans="1:4" s="21" customFormat="1" ht="33" customHeight="1">
      <c r="A3" s="177"/>
      <c r="B3" s="178" t="s">
        <v>205</v>
      </c>
      <c r="C3" s="178"/>
      <c r="D3" s="178"/>
    </row>
    <row r="4" spans="1:4" s="21" customFormat="1" ht="19.5" customHeight="1">
      <c r="A4" s="177"/>
      <c r="B4" s="178" t="s">
        <v>206</v>
      </c>
      <c r="C4" s="178"/>
      <c r="D4" s="178"/>
    </row>
    <row r="5" spans="1:4" s="69" customFormat="1" ht="13.5" customHeight="1">
      <c r="A5" s="179"/>
      <c r="B5" s="68"/>
      <c r="C5" s="68" t="s">
        <v>207</v>
      </c>
      <c r="D5" s="69" t="s">
        <v>208</v>
      </c>
    </row>
    <row r="6" spans="1:4" ht="39" customHeight="1">
      <c r="A6" s="41" t="s">
        <v>9</v>
      </c>
      <c r="B6" s="41"/>
      <c r="C6" s="41"/>
      <c r="D6" s="41"/>
    </row>
    <row r="7" spans="1:4" s="20" customFormat="1" ht="19.5" customHeight="1">
      <c r="A7" s="178" t="s">
        <v>209</v>
      </c>
      <c r="B7" s="178"/>
      <c r="C7" s="178"/>
      <c r="D7" s="178"/>
    </row>
    <row r="8" spans="1:4" s="30" customFormat="1" ht="48" customHeight="1">
      <c r="A8" s="29" t="s">
        <v>68</v>
      </c>
      <c r="B8" s="29" t="s">
        <v>1</v>
      </c>
      <c r="C8" s="29" t="s">
        <v>45</v>
      </c>
      <c r="D8" s="29" t="s">
        <v>210</v>
      </c>
    </row>
    <row r="9" spans="1:4" ht="19.5" customHeight="1">
      <c r="A9" s="45">
        <f>IF(NOT(ISBLANK(Klassenliste!A6)),Klassenliste!A6,"")</f>
        <v>1</v>
      </c>
      <c r="B9" s="47">
        <f>IF(NOT(ISBLANK(Klassenliste!C6)),Klassenliste!C6,"")</f>
        <v>0</v>
      </c>
      <c r="C9" s="47">
        <f>IF(NOT(ISBLANK(Klassenliste!D6)),Klassenliste!E6,"")</f>
        <v>0</v>
      </c>
      <c r="D9" s="33"/>
    </row>
    <row r="10" spans="1:4" ht="19.5" customHeight="1">
      <c r="A10" s="45">
        <f>IF(NOT(ISBLANK(Klassenliste!A7)),Klassenliste!A7,"")</f>
        <v>2</v>
      </c>
      <c r="B10" s="47">
        <f>IF(NOT(ISBLANK(Klassenliste!C7)),Klassenliste!C7,"")</f>
        <v>0</v>
      </c>
      <c r="C10" s="47">
        <f>IF(NOT(ISBLANK(Klassenliste!D7)),Klassenliste!E7,"")</f>
        <v>0</v>
      </c>
      <c r="D10" s="33"/>
    </row>
    <row r="11" spans="1:4" ht="19.5" customHeight="1">
      <c r="A11" s="45">
        <f>IF(NOT(ISBLANK(Klassenliste!A8)),Klassenliste!A8,"")</f>
        <v>3</v>
      </c>
      <c r="B11" s="47">
        <f>IF(NOT(ISBLANK(Klassenliste!C8)),Klassenliste!C8,"")</f>
        <v>0</v>
      </c>
      <c r="C11" s="47">
        <f>IF(NOT(ISBLANK(Klassenliste!D8)),Klassenliste!E8,"")</f>
        <v>0</v>
      </c>
      <c r="D11" s="33"/>
    </row>
    <row r="12" spans="1:4" ht="19.5" customHeight="1">
      <c r="A12" s="45">
        <f>IF(NOT(ISBLANK(Klassenliste!A9)),Klassenliste!A9,"")</f>
        <v>4</v>
      </c>
      <c r="B12" s="47">
        <f>IF(NOT(ISBLANK(Klassenliste!C9)),Klassenliste!C9,"")</f>
        <v>0</v>
      </c>
      <c r="C12" s="47">
        <f>IF(NOT(ISBLANK(Klassenliste!D9)),Klassenliste!E9,"")</f>
        <v>0</v>
      </c>
      <c r="D12" s="33"/>
    </row>
    <row r="13" spans="1:4" ht="19.5" customHeight="1">
      <c r="A13" s="45">
        <f>IF(NOT(ISBLANK(Klassenliste!A10)),Klassenliste!A10,"")</f>
        <v>5</v>
      </c>
      <c r="B13" s="47">
        <f>IF(NOT(ISBLANK(Klassenliste!C10)),Klassenliste!C10,"")</f>
        <v>0</v>
      </c>
      <c r="C13" s="47">
        <f>IF(NOT(ISBLANK(Klassenliste!D10)),Klassenliste!E10,"")</f>
        <v>0</v>
      </c>
      <c r="D13" s="33"/>
    </row>
    <row r="14" spans="1:4" ht="19.5" customHeight="1">
      <c r="A14" s="45">
        <f>IF(NOT(ISBLANK(Klassenliste!A11)),Klassenliste!A11,"")</f>
        <v>6</v>
      </c>
      <c r="B14" s="47">
        <f>IF(NOT(ISBLANK(Klassenliste!C11)),Klassenliste!C11,"")</f>
        <v>0</v>
      </c>
      <c r="C14" s="47">
        <f>IF(NOT(ISBLANK(Klassenliste!D11)),Klassenliste!E11,"")</f>
        <v>0</v>
      </c>
      <c r="D14" s="33"/>
    </row>
    <row r="15" spans="1:4" ht="19.5" customHeight="1">
      <c r="A15" s="45">
        <f>IF(NOT(ISBLANK(Klassenliste!A12)),Klassenliste!A12,"")</f>
        <v>7</v>
      </c>
      <c r="B15" s="47">
        <f>IF(NOT(ISBLANK(Klassenliste!C12)),Klassenliste!C12,"")</f>
        <v>0</v>
      </c>
      <c r="C15" s="47">
        <f>IF(NOT(ISBLANK(Klassenliste!D12)),Klassenliste!E12,"")</f>
        <v>0</v>
      </c>
      <c r="D15" s="33"/>
    </row>
    <row r="16" spans="1:4" ht="19.5" customHeight="1">
      <c r="A16" s="45">
        <f>IF(NOT(ISBLANK(Klassenliste!A13)),Klassenliste!A13,"")</f>
        <v>8</v>
      </c>
      <c r="B16" s="47">
        <f>IF(NOT(ISBLANK(Klassenliste!C13)),Klassenliste!C13,"")</f>
        <v>0</v>
      </c>
      <c r="C16" s="47">
        <f>IF(NOT(ISBLANK(Klassenliste!D13)),Klassenliste!E13,"")</f>
        <v>0</v>
      </c>
      <c r="D16" s="33"/>
    </row>
    <row r="17" spans="1:4" ht="19.5" customHeight="1">
      <c r="A17" s="45">
        <f>IF(NOT(ISBLANK(Klassenliste!A14)),Klassenliste!A14,"")</f>
        <v>9</v>
      </c>
      <c r="B17" s="47">
        <f>IF(NOT(ISBLANK(Klassenliste!C14)),Klassenliste!C14,"")</f>
        <v>0</v>
      </c>
      <c r="C17" s="47">
        <f>IF(NOT(ISBLANK(Klassenliste!D14)),Klassenliste!E14,"")</f>
        <v>0</v>
      </c>
      <c r="D17" s="33"/>
    </row>
    <row r="18" spans="1:4" ht="19.5" customHeight="1">
      <c r="A18" s="45">
        <f>IF(NOT(ISBLANK(Klassenliste!A15)),Klassenliste!A15,"")</f>
        <v>10</v>
      </c>
      <c r="B18" s="47">
        <f>IF(NOT(ISBLANK(Klassenliste!C15)),Klassenliste!C15,"")</f>
        <v>0</v>
      </c>
      <c r="C18" s="47">
        <f>IF(NOT(ISBLANK(Klassenliste!D15)),Klassenliste!E15,"")</f>
        <v>0</v>
      </c>
      <c r="D18" s="33"/>
    </row>
    <row r="19" spans="1:4" ht="19.5" customHeight="1">
      <c r="A19" s="45">
        <f>IF(NOT(ISBLANK(Klassenliste!A16)),Klassenliste!A16,"")</f>
        <v>11</v>
      </c>
      <c r="B19" s="47">
        <f>IF(NOT(ISBLANK(Klassenliste!C16)),Klassenliste!C16,"")</f>
        <v>0</v>
      </c>
      <c r="C19" s="47">
        <f>IF(NOT(ISBLANK(Klassenliste!D16)),Klassenliste!E16,"")</f>
        <v>0</v>
      </c>
      <c r="D19" s="33"/>
    </row>
    <row r="20" spans="1:4" ht="19.5" customHeight="1">
      <c r="A20" s="45">
        <f>IF(NOT(ISBLANK(Klassenliste!A17)),Klassenliste!A17,"")</f>
        <v>12</v>
      </c>
      <c r="B20" s="47">
        <f>IF(NOT(ISBLANK(Klassenliste!C17)),Klassenliste!C17,"")</f>
        <v>0</v>
      </c>
      <c r="C20" s="47">
        <f>IF(NOT(ISBLANK(Klassenliste!D17)),Klassenliste!E17,"")</f>
        <v>0</v>
      </c>
      <c r="D20" s="33"/>
    </row>
    <row r="21" spans="1:4" ht="19.5" customHeight="1">
      <c r="A21" s="45">
        <f>IF(NOT(ISBLANK(Klassenliste!A18)),Klassenliste!A18,"")</f>
        <v>13</v>
      </c>
      <c r="B21" s="47">
        <f>IF(NOT(ISBLANK(Klassenliste!C18)),Klassenliste!C18,"")</f>
        <v>0</v>
      </c>
      <c r="C21" s="47">
        <f>IF(NOT(ISBLANK(Klassenliste!D18)),Klassenliste!E18,"")</f>
        <v>0</v>
      </c>
      <c r="D21" s="33"/>
    </row>
    <row r="22" spans="1:4" ht="19.5" customHeight="1">
      <c r="A22" s="45">
        <f>IF(NOT(ISBLANK(Klassenliste!A19)),Klassenliste!A19,"")</f>
        <v>14</v>
      </c>
      <c r="B22" s="47">
        <f>IF(NOT(ISBLANK(Klassenliste!C19)),Klassenliste!C19,"")</f>
        <v>0</v>
      </c>
      <c r="C22" s="47">
        <f>IF(NOT(ISBLANK(Klassenliste!D19)),Klassenliste!E19,"")</f>
        <v>0</v>
      </c>
      <c r="D22" s="33"/>
    </row>
    <row r="23" spans="1:4" ht="19.5" customHeight="1">
      <c r="A23" s="45">
        <f>IF(NOT(ISBLANK(Klassenliste!A20)),Klassenliste!A20,"")</f>
        <v>15</v>
      </c>
      <c r="B23" s="47">
        <f>IF(NOT(ISBLANK(Klassenliste!C20)),Klassenliste!C20,"")</f>
        <v>0</v>
      </c>
      <c r="C23" s="47">
        <f>IF(NOT(ISBLANK(Klassenliste!D20)),Klassenliste!E20,"")</f>
        <v>0</v>
      </c>
      <c r="D23" s="33"/>
    </row>
    <row r="24" spans="1:4" ht="19.5" customHeight="1">
      <c r="A24" s="45">
        <f>IF(NOT(ISBLANK(Klassenliste!A21)),Klassenliste!A21,"")</f>
        <v>16</v>
      </c>
      <c r="B24" s="47">
        <f>IF(NOT(ISBLANK(Klassenliste!C21)),Klassenliste!C21,"")</f>
        <v>0</v>
      </c>
      <c r="C24" s="47">
        <f>IF(NOT(ISBLANK(Klassenliste!D21)),Klassenliste!E21,"")</f>
        <v>0</v>
      </c>
      <c r="D24" s="33"/>
    </row>
    <row r="25" spans="1:4" ht="19.5" customHeight="1">
      <c r="A25" s="45">
        <f>IF(NOT(ISBLANK(Klassenliste!A22)),Klassenliste!A22,"")</f>
        <v>17</v>
      </c>
      <c r="B25" s="47">
        <f>IF(NOT(ISBLANK(Klassenliste!C22)),Klassenliste!C22,"")</f>
        <v>0</v>
      </c>
      <c r="C25" s="47">
        <f>IF(NOT(ISBLANK(Klassenliste!D22)),Klassenliste!E22,"")</f>
        <v>0</v>
      </c>
      <c r="D25" s="33"/>
    </row>
    <row r="26" spans="1:4" ht="19.5" customHeight="1">
      <c r="A26" s="45">
        <f>IF(NOT(ISBLANK(Klassenliste!A23)),Klassenliste!A23,"")</f>
        <v>18</v>
      </c>
      <c r="B26" s="47">
        <f>IF(NOT(ISBLANK(Klassenliste!C23)),Klassenliste!C23,"")</f>
        <v>0</v>
      </c>
      <c r="C26" s="47">
        <f>IF(NOT(ISBLANK(Klassenliste!D23)),Klassenliste!E23,"")</f>
        <v>0</v>
      </c>
      <c r="D26" s="33"/>
    </row>
    <row r="27" spans="1:4" ht="19.5" customHeight="1">
      <c r="A27" s="45">
        <f>IF(NOT(ISBLANK(Klassenliste!A24)),Klassenliste!A24,"")</f>
        <v>19</v>
      </c>
      <c r="B27" s="47">
        <f>IF(NOT(ISBLANK(Klassenliste!C24)),Klassenliste!C24,"")</f>
        <v>0</v>
      </c>
      <c r="C27" s="47">
        <f>IF(NOT(ISBLANK(Klassenliste!D24)),Klassenliste!E24,"")</f>
        <v>0</v>
      </c>
      <c r="D27" s="33"/>
    </row>
    <row r="28" spans="1:4" ht="19.5" customHeight="1">
      <c r="A28" s="45">
        <f>IF(NOT(ISBLANK(Klassenliste!A25)),Klassenliste!A25,"")</f>
        <v>20</v>
      </c>
      <c r="B28" s="47">
        <f>IF(NOT(ISBLANK(Klassenliste!C25)),Klassenliste!C25,"")</f>
        <v>0</v>
      </c>
      <c r="C28" s="47">
        <f>IF(NOT(ISBLANK(Klassenliste!D25)),Klassenliste!E25,"")</f>
        <v>0</v>
      </c>
      <c r="D28" s="33"/>
    </row>
    <row r="29" spans="1:4" ht="19.5" customHeight="1">
      <c r="A29" s="45">
        <f>IF(NOT(ISBLANK(Klassenliste!A26)),Klassenliste!A26,"")</f>
        <v>21</v>
      </c>
      <c r="B29" s="47">
        <f>IF(NOT(ISBLANK(Klassenliste!C26)),Klassenliste!C26,"")</f>
        <v>0</v>
      </c>
      <c r="C29" s="47">
        <f>IF(NOT(ISBLANK(Klassenliste!D26)),Klassenliste!E26,"")</f>
        <v>0</v>
      </c>
      <c r="D29" s="33"/>
    </row>
    <row r="30" spans="1:4" s="34" customFormat="1" ht="19.5" customHeight="1">
      <c r="A30" s="45">
        <f>IF(NOT(ISBLANK(Klassenliste!A27)),Klassenliste!A27,"")</f>
        <v>22</v>
      </c>
      <c r="B30" s="47">
        <f>IF(NOT(ISBLANK(Klassenliste!C27)),Klassenliste!C27,"")</f>
        <v>0</v>
      </c>
      <c r="C30" s="47">
        <f>IF(NOT(ISBLANK(Klassenliste!D27)),Klassenliste!E27,"")</f>
        <v>0</v>
      </c>
      <c r="D30" s="63"/>
    </row>
    <row r="31" spans="1:4" ht="19.5" customHeight="1">
      <c r="A31" s="45">
        <f>IF(NOT(ISBLANK(Klassenliste!A28)),Klassenliste!A28,"")</f>
        <v>23</v>
      </c>
      <c r="B31" s="47">
        <f>IF(NOT(ISBLANK(Klassenliste!C28)),Klassenliste!C28,"")</f>
        <v>0</v>
      </c>
      <c r="C31" s="47">
        <f>IF(NOT(ISBLANK(Klassenliste!D28)),Klassenliste!E28,"")</f>
        <v>0</v>
      </c>
      <c r="D31" s="33"/>
    </row>
    <row r="32" spans="1:4" s="34" customFormat="1" ht="19.5" customHeight="1">
      <c r="A32" s="45">
        <f>IF(NOT(ISBLANK(Klassenliste!A29)),Klassenliste!A29,"")</f>
        <v>24</v>
      </c>
      <c r="B32" s="47">
        <f>IF(NOT(ISBLANK(Klassenliste!C29)),Klassenliste!C29,"")</f>
        <v>0</v>
      </c>
      <c r="C32" s="47">
        <f>IF(NOT(ISBLANK(Klassenliste!D29)),Klassenliste!E29,"")</f>
        <v>0</v>
      </c>
      <c r="D32" s="63"/>
    </row>
    <row r="33" spans="1:4" ht="19.5" customHeight="1">
      <c r="A33" s="45">
        <f>IF(NOT(ISBLANK(Klassenliste!A30)),Klassenliste!A30,"")</f>
        <v>25</v>
      </c>
      <c r="B33" s="47">
        <f>IF(NOT(ISBLANK(Klassenliste!C30)),Klassenliste!C30,"")</f>
        <v>0</v>
      </c>
      <c r="C33" s="47">
        <f>IF(NOT(ISBLANK(Klassenliste!D30)),Klassenliste!E30,"")</f>
        <v>0</v>
      </c>
      <c r="D33" s="33"/>
    </row>
    <row r="34" spans="1:4" s="36" customFormat="1" ht="19.5" customHeight="1">
      <c r="A34" s="71" t="s">
        <v>211</v>
      </c>
      <c r="B34" s="71"/>
      <c r="C34" s="71"/>
      <c r="D34" s="72" t="s">
        <v>79</v>
      </c>
    </row>
    <row r="35" spans="1:4" s="182" customFormat="1" ht="27.75" customHeight="1">
      <c r="A35" s="175"/>
      <c r="B35" s="180"/>
      <c r="C35" s="180"/>
      <c r="D35" s="181" t="s">
        <v>212</v>
      </c>
    </row>
    <row r="36" spans="1:4" s="30" customFormat="1" ht="38.25" customHeight="1">
      <c r="A36" s="29" t="s">
        <v>68</v>
      </c>
      <c r="B36" s="29" t="s">
        <v>1</v>
      </c>
      <c r="C36" s="29" t="s">
        <v>45</v>
      </c>
      <c r="D36" s="29" t="s">
        <v>210</v>
      </c>
    </row>
    <row r="37" spans="1:4" ht="19.5" customHeight="1">
      <c r="A37" s="45">
        <f>IF(NOT(ISBLANK(Klassenliste!A31)),Klassenliste!A31,"")</f>
        <v>26</v>
      </c>
      <c r="B37" s="47">
        <f>IF(NOT(ISBLANK(Klassenliste!C31)),Klassenliste!C31,"")</f>
        <v>0</v>
      </c>
      <c r="C37" s="47">
        <f>IF(NOT(ISBLANK(Klassenliste!D31)),Klassenliste!D31,"")</f>
        <v>0</v>
      </c>
      <c r="D37" s="33"/>
    </row>
    <row r="38" spans="1:4" s="34" customFormat="1" ht="19.5" customHeight="1">
      <c r="A38" s="45">
        <f>IF(NOT(ISBLANK(Klassenliste!A32)),Klassenliste!A32,"")</f>
        <v>27</v>
      </c>
      <c r="B38" s="47">
        <f>IF(NOT(ISBLANK(Klassenliste!C32)),Klassenliste!C32,"")</f>
        <v>0</v>
      </c>
      <c r="C38" s="47">
        <f>IF(NOT(ISBLANK(Klassenliste!D32)),Klassenliste!D32,"")</f>
        <v>0</v>
      </c>
      <c r="D38" s="63"/>
    </row>
    <row r="39" spans="1:4" ht="19.5" customHeight="1">
      <c r="A39" s="45">
        <f>IF(NOT(ISBLANK(Klassenliste!A33)),Klassenliste!A33,"")</f>
        <v>28</v>
      </c>
      <c r="B39" s="47">
        <f>IF(NOT(ISBLANK(Klassenliste!C33)),Klassenliste!C33,"")</f>
        <v>0</v>
      </c>
      <c r="C39" s="47">
        <f>IF(NOT(ISBLANK(Klassenliste!D33)),Klassenliste!D33,"")</f>
        <v>0</v>
      </c>
      <c r="D39" s="33"/>
    </row>
    <row r="40" spans="1:4" ht="19.5" customHeight="1">
      <c r="A40" s="45">
        <f>IF(NOT(ISBLANK(Klassenliste!A34)),Klassenliste!A34,"")</f>
        <v>29</v>
      </c>
      <c r="B40" s="47">
        <f>IF(NOT(ISBLANK(Klassenliste!C34)),Klassenliste!C34,"")</f>
        <v>0</v>
      </c>
      <c r="C40" s="47">
        <f>IF(NOT(ISBLANK(Klassenliste!D34)),Klassenliste!D34,"")</f>
        <v>0</v>
      </c>
      <c r="D40" s="33"/>
    </row>
    <row r="41" spans="1:4" ht="19.5" customHeight="1">
      <c r="A41" s="45">
        <f>IF(NOT(ISBLANK(Klassenliste!A35)),Klassenliste!A35,"")</f>
        <v>30</v>
      </c>
      <c r="B41" s="47">
        <f>IF(NOT(ISBLANK(Klassenliste!C35)),Klassenliste!C35,"")</f>
        <v>0</v>
      </c>
      <c r="C41" s="47">
        <f>IF(NOT(ISBLANK(Klassenliste!D35)),Klassenliste!D35,"")</f>
        <v>0</v>
      </c>
      <c r="D41" s="33"/>
    </row>
    <row r="42" spans="1:4" ht="19.5" customHeight="1">
      <c r="A42" s="45">
        <f>IF(NOT(ISBLANK(Klassenliste!A36)),Klassenliste!A36,"")</f>
        <v>31</v>
      </c>
      <c r="B42" s="47">
        <f>IF(NOT(ISBLANK(Klassenliste!C36)),Klassenliste!C36,"")</f>
        <v>0</v>
      </c>
      <c r="C42" s="47">
        <f>IF(NOT(ISBLANK(Klassenliste!D36)),Klassenliste!D36,"")</f>
        <v>0</v>
      </c>
      <c r="D42" s="33"/>
    </row>
    <row r="43" spans="1:4" ht="19.5" customHeight="1">
      <c r="A43" s="45">
        <f>IF(NOT(ISBLANK(Klassenliste!A37)),Klassenliste!A37,"")</f>
        <v>32</v>
      </c>
      <c r="B43" s="47">
        <f>IF(NOT(ISBLANK(Klassenliste!C37)),Klassenliste!C37,"")</f>
        <v>0</v>
      </c>
      <c r="C43" s="47">
        <f>IF(NOT(ISBLANK(Klassenliste!D37)),Klassenliste!D37,"")</f>
        <v>0</v>
      </c>
      <c r="D43" s="33"/>
    </row>
    <row r="44" spans="1:4" ht="19.5" customHeight="1">
      <c r="A44" s="45">
        <f>IF(NOT(ISBLANK(Klassenliste!A38)),Klassenliste!A38,"")</f>
        <v>0</v>
      </c>
      <c r="B44" s="47">
        <f>IF(NOT(ISBLANK(Klassenliste!C38)),Klassenliste!C38,"")</f>
        <v>0</v>
      </c>
      <c r="C44" s="47">
        <f>IF(NOT(ISBLANK(Klassenliste!D38)),Klassenliste!D38,"")</f>
        <v>0</v>
      </c>
      <c r="D44" s="33"/>
    </row>
    <row r="45" spans="1:4" ht="19.5" customHeight="1">
      <c r="A45" s="45">
        <f>IF(NOT(ISBLANK(Klassenliste!A39)),Klassenliste!A39,"")</f>
        <v>0</v>
      </c>
      <c r="B45" s="47">
        <f>IF(NOT(ISBLANK(Klassenliste!C39)),Klassenliste!C39,"")</f>
        <v>0</v>
      </c>
      <c r="C45" s="47">
        <f>IF(NOT(ISBLANK(Klassenliste!D39)),Klassenliste!D39,"")</f>
        <v>0</v>
      </c>
      <c r="D45" s="33"/>
    </row>
    <row r="46" spans="1:4" ht="19.5" customHeight="1">
      <c r="A46" s="45">
        <f>IF(NOT(ISBLANK(Klassenliste!A40)),Klassenliste!A40,"")</f>
        <v>0</v>
      </c>
      <c r="B46" s="47">
        <f>IF(NOT(ISBLANK(Klassenliste!C40)),Klassenliste!C40,"")</f>
        <v>0</v>
      </c>
      <c r="C46" s="47">
        <f>IF(NOT(ISBLANK(Klassenliste!D40)),Klassenliste!D40,"")</f>
        <v>0</v>
      </c>
      <c r="D46" s="33"/>
    </row>
    <row r="47" spans="1:4" ht="19.5" customHeight="1">
      <c r="A47" s="45">
        <f>IF(NOT(ISBLANK(Klassenliste!A41)),Klassenliste!A41,"")</f>
        <v>0</v>
      </c>
      <c r="B47" s="47">
        <f>IF(NOT(ISBLANK(Klassenliste!C41)),Klassenliste!C41,"")</f>
        <v>0</v>
      </c>
      <c r="C47" s="47">
        <f>IF(NOT(ISBLANK(Klassenliste!D41)),Klassenliste!D41,"")</f>
        <v>0</v>
      </c>
      <c r="D47" s="33"/>
    </row>
    <row r="48" spans="1:4" ht="19.5" customHeight="1">
      <c r="A48" s="45">
        <f>IF(NOT(ISBLANK(Klassenliste!A42)),Klassenliste!A42,"")</f>
        <v>0</v>
      </c>
      <c r="B48" s="47">
        <f>IF(NOT(ISBLANK(Klassenliste!C42)),Klassenliste!C42,"")</f>
        <v>0</v>
      </c>
      <c r="C48" s="47">
        <f>IF(NOT(ISBLANK(Klassenliste!D42)),Klassenliste!D42,"")</f>
        <v>0</v>
      </c>
      <c r="D48" s="33"/>
    </row>
    <row r="49" spans="1:4" ht="19.5" customHeight="1">
      <c r="A49" s="45">
        <f>IF(NOT(ISBLANK(Klassenliste!A43)),Klassenliste!A43,"")</f>
        <v>0</v>
      </c>
      <c r="B49" s="47">
        <f>IF(NOT(ISBLANK(Klassenliste!C43)),Klassenliste!C43,"")</f>
        <v>0</v>
      </c>
      <c r="C49" s="47">
        <f>IF(NOT(ISBLANK(Klassenliste!D43)),Klassenliste!D43,"")</f>
        <v>0</v>
      </c>
      <c r="D49" s="33"/>
    </row>
    <row r="50" spans="1:4" ht="19.5" customHeight="1">
      <c r="A50" s="45">
        <f>IF(NOT(ISBLANK(Klassenliste!A44)),Klassenliste!A44,"")</f>
        <v>0</v>
      </c>
      <c r="B50" s="47">
        <f>IF(NOT(ISBLANK(Klassenliste!C44)),Klassenliste!C44,"")</f>
        <v>0</v>
      </c>
      <c r="C50" s="47">
        <f>IF(NOT(ISBLANK(Klassenliste!D44)),Klassenliste!D44,"")</f>
        <v>0</v>
      </c>
      <c r="D50" s="33"/>
    </row>
    <row r="51" spans="1:4" ht="19.5" customHeight="1">
      <c r="A51" s="45">
        <f>IF(NOT(ISBLANK(Klassenliste!A45)),Klassenliste!A45,"")</f>
        <v>0</v>
      </c>
      <c r="B51" s="47">
        <f>IF(NOT(ISBLANK(Klassenliste!C45)),Klassenliste!C45,"")</f>
        <v>0</v>
      </c>
      <c r="C51" s="47">
        <f>IF(NOT(ISBLANK(Klassenliste!D45)),Klassenliste!D45,"")</f>
        <v>0</v>
      </c>
      <c r="D51" s="33"/>
    </row>
    <row r="52" spans="1:4" ht="19.5" customHeight="1">
      <c r="A52" s="45">
        <f>IF(NOT(ISBLANK(Klassenliste!A46)),Klassenliste!A46,"")</f>
        <v>0</v>
      </c>
      <c r="B52" s="47">
        <f>IF(NOT(ISBLANK(Klassenliste!C45)),Klassenliste!C45,"")</f>
        <v>0</v>
      </c>
      <c r="C52" s="47">
        <f>IF(NOT(ISBLANK(Klassenliste!D45)),Klassenliste!E45,"")</f>
        <v>0</v>
      </c>
      <c r="D52" s="33"/>
    </row>
    <row r="53" spans="1:4" ht="19.5" customHeight="1">
      <c r="A53" s="45">
        <f>IF(NOT(ISBLANK(Klassenliste!A47)),Klassenliste!A47,"")</f>
        <v>0</v>
      </c>
      <c r="B53" s="47">
        <f>IF(NOT(ISBLANK(Klassenliste!C46)),Klassenliste!C46,"")</f>
        <v>0</v>
      </c>
      <c r="C53" s="47">
        <f>IF(NOT(ISBLANK(Klassenliste!D46)),Klassenliste!E46,"")</f>
        <v>0</v>
      </c>
      <c r="D53" s="33"/>
    </row>
    <row r="54" spans="1:4" ht="19.5" customHeight="1">
      <c r="A54" s="45">
        <f>IF(NOT(ISBLANK(Klassenliste!A48)),Klassenliste!A48,"")</f>
        <v>0</v>
      </c>
      <c r="B54" s="47">
        <f>IF(NOT(ISBLANK(Klassenliste!C47)),Klassenliste!C47,"")</f>
        <v>0</v>
      </c>
      <c r="C54" s="47">
        <f>IF(NOT(ISBLANK(Klassenliste!D47)),Klassenliste!E47,"")</f>
        <v>0</v>
      </c>
      <c r="D54" s="33"/>
    </row>
    <row r="55" spans="1:4" ht="19.5" customHeight="1">
      <c r="A55" s="45">
        <f>IF(NOT(ISBLANK(Klassenliste!A49)),Klassenliste!A49,"")</f>
        <v>0</v>
      </c>
      <c r="B55" s="47">
        <f>IF(NOT(ISBLANK(Klassenliste!C48)),Klassenliste!C48,"")</f>
        <v>0</v>
      </c>
      <c r="C55" s="47">
        <f>IF(NOT(ISBLANK(Klassenliste!D48)),Klassenliste!E48,"")</f>
        <v>0</v>
      </c>
      <c r="D55" s="33"/>
    </row>
    <row r="56" spans="1:4" ht="19.5" customHeight="1">
      <c r="A56" s="45">
        <f>IF(NOT(ISBLANK(Klassenliste!A50)),Klassenliste!A50,"")</f>
        <v>0</v>
      </c>
      <c r="B56" s="47">
        <f>IF(NOT(ISBLANK(Klassenliste!C49)),Klassenliste!C49,"")</f>
        <v>0</v>
      </c>
      <c r="C56" s="47">
        <f>IF(NOT(ISBLANK(Klassenliste!D49)),Klassenliste!E49,"")</f>
        <v>0</v>
      </c>
      <c r="D56" s="33"/>
    </row>
    <row r="57" spans="1:4" ht="19.5" customHeight="1">
      <c r="A57" s="45">
        <f>IF(NOT(ISBLANK(Klassenliste!A51)),Klassenliste!A51,"")</f>
        <v>0</v>
      </c>
      <c r="B57" s="47">
        <f>IF(NOT(ISBLANK(Klassenliste!C50)),Klassenliste!C50,"")</f>
        <v>0</v>
      </c>
      <c r="C57" s="47">
        <f>IF(NOT(ISBLANK(Klassenliste!D50)),Klassenliste!E50,"")</f>
        <v>0</v>
      </c>
      <c r="D57" s="33"/>
    </row>
    <row r="58" spans="1:4" ht="19.5" customHeight="1">
      <c r="A58" s="45">
        <f>IF(NOT(ISBLANK(Klassenliste!A52)),Klassenliste!A52,"")</f>
        <v>0</v>
      </c>
      <c r="B58" s="47">
        <f>IF(NOT(ISBLANK(Klassenliste!C51)),Klassenliste!C51,"")</f>
        <v>0</v>
      </c>
      <c r="C58" s="47">
        <f>IF(NOT(ISBLANK(Klassenliste!D51)),Klassenliste!E51,"")</f>
        <v>0</v>
      </c>
      <c r="D58" s="33"/>
    </row>
    <row r="59" spans="1:4" ht="19.5" customHeight="1">
      <c r="A59" s="45">
        <f>IF(NOT(ISBLANK(Klassenliste!A53)),Klassenliste!A53,"")</f>
        <v>0</v>
      </c>
      <c r="B59" s="47">
        <f>IF(NOT(ISBLANK(Klassenliste!C52)),Klassenliste!C52,"")</f>
        <v>0</v>
      </c>
      <c r="C59" s="47">
        <f>IF(NOT(ISBLANK(Klassenliste!D52)),Klassenliste!E52,"")</f>
        <v>0</v>
      </c>
      <c r="D59" s="33"/>
    </row>
    <row r="60" spans="1:4" ht="19.5" customHeight="1">
      <c r="A60" s="45">
        <f>IF(NOT(ISBLANK(Klassenliste!A54)),Klassenliste!A54,"")</f>
        <v>0</v>
      </c>
      <c r="B60" s="47">
        <f>IF(NOT(ISBLANK(Klassenliste!C53)),Klassenliste!C53,"")</f>
        <v>0</v>
      </c>
      <c r="C60" s="47">
        <f>IF(NOT(ISBLANK(Klassenliste!D53)),Klassenliste!E53,"")</f>
        <v>0</v>
      </c>
      <c r="D60" s="33"/>
    </row>
    <row r="61" spans="1:4" ht="19.5" customHeight="1">
      <c r="A61" s="45">
        <f>IF(NOT(ISBLANK(Klassenliste!A55)),Klassenliste!A55,"")</f>
        <v>0</v>
      </c>
      <c r="B61" s="47">
        <f>IF(NOT(ISBLANK(Klassenliste!C54)),Klassenliste!C54,"")</f>
        <v>0</v>
      </c>
      <c r="C61" s="47">
        <f>IF(NOT(ISBLANK(Klassenliste!D54)),Klassenliste!E54,"")</f>
        <v>0</v>
      </c>
      <c r="D61" s="33"/>
    </row>
    <row r="62" spans="1:4" ht="19.5" customHeight="1">
      <c r="A62" s="45">
        <f>IF(NOT(ISBLANK(Klassenliste!A56)),Klassenliste!A56,"")</f>
        <v>0</v>
      </c>
      <c r="B62" s="47">
        <f>IF(NOT(ISBLANK(Klassenliste!C55)),Klassenliste!C55,"")</f>
        <v>0</v>
      </c>
      <c r="C62" s="47">
        <f>IF(NOT(ISBLANK(Klassenliste!D55)),Klassenliste!E55,"")</f>
        <v>0</v>
      </c>
      <c r="D62" s="33"/>
    </row>
    <row r="63" spans="1:4" ht="19.5" customHeight="1">
      <c r="A63" s="45">
        <f>IF(NOT(ISBLANK(Klassenliste!A57)),Klassenliste!A57,"")</f>
        <v>0</v>
      </c>
      <c r="B63" s="47">
        <f>IF(NOT(ISBLANK(Klassenliste!C56)),Klassenliste!C56,"")</f>
        <v>0</v>
      </c>
      <c r="C63" s="47">
        <f>IF(NOT(ISBLANK(Klassenliste!D56)),Klassenliste!E56,"")</f>
        <v>0</v>
      </c>
      <c r="D63" s="33"/>
    </row>
    <row r="64" spans="1:4" ht="19.5" customHeight="1">
      <c r="A64" s="45">
        <f>IF(NOT(ISBLANK(Klassenliste!A58)),Klassenliste!A58,"")</f>
        <v>0</v>
      </c>
      <c r="B64" s="47">
        <f>IF(NOT(ISBLANK(Klassenliste!C57)),Klassenliste!C57,"")</f>
        <v>0</v>
      </c>
      <c r="C64" s="47">
        <f>IF(NOT(ISBLANK(Klassenliste!D57)),Klassenliste!E57,"")</f>
        <v>0</v>
      </c>
      <c r="D64" s="33"/>
    </row>
    <row r="65" spans="1:4" s="21" customFormat="1" ht="41.25" customHeight="1">
      <c r="A65" s="21" t="s">
        <v>213</v>
      </c>
      <c r="D65" s="21" t="s">
        <v>214</v>
      </c>
    </row>
    <row r="66" ht="27.75" customHeight="1"/>
    <row r="67" spans="1:4" s="36" customFormat="1" ht="9">
      <c r="A67" s="36" t="s">
        <v>64</v>
      </c>
      <c r="D67" s="36" t="s">
        <v>215</v>
      </c>
    </row>
    <row r="68" s="182" customFormat="1" ht="14.25" customHeight="1">
      <c r="A68" s="182" t="s">
        <v>216</v>
      </c>
    </row>
    <row r="65536" ht="12.75"/>
  </sheetData>
  <sheetProtection selectLockedCells="1" selectUnlockedCells="1"/>
  <mergeCells count="7">
    <mergeCell ref="A1:B1"/>
    <mergeCell ref="A2:D2"/>
    <mergeCell ref="B3:D3"/>
    <mergeCell ref="B4:D4"/>
    <mergeCell ref="A6:D6"/>
    <mergeCell ref="A7:D7"/>
    <mergeCell ref="A34:C34"/>
  </mergeCells>
  <conditionalFormatting sqref="B1:C2 C4 B5:C8 B34:C37 B9 B11:B37 B10:B33">
    <cfRule type="cellIs" priority="1" dxfId="0" operator="equal" stopIfTrue="1">
      <formula>"z"</formula>
    </cfRule>
    <cfRule type="cellIs" priority="2" dxfId="0" operator="equal" stopIfTrue="1">
      <formula>"k"</formula>
    </cfRule>
    <cfRule type="cellIs" priority="3" dxfId="1" operator="equal" stopIfTrue="1">
      <formula>"f"</formula>
    </cfRule>
  </conditionalFormatting>
  <printOptions/>
  <pageMargins left="0.6611111111111111" right="0.3347222222222222" top="0.3645833333333333" bottom="0.25069444444444444" header="0.5118055555555555" footer="0.5118055555555555"/>
  <pageSetup firstPageNumber="1" useFirstPageNumber="1"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57"/>
  <sheetViews>
    <sheetView workbookViewId="0" topLeftCell="A1">
      <selection activeCell="B55" sqref="B55"/>
    </sheetView>
  </sheetViews>
  <sheetFormatPr defaultColWidth="11.421875" defaultRowHeight="12.75"/>
  <cols>
    <col min="1" max="1" width="10.8515625" style="18" customWidth="1"/>
    <col min="2" max="2" width="19.8515625" style="18" customWidth="1"/>
    <col min="3" max="3" width="17.00390625" style="18" customWidth="1"/>
    <col min="4" max="4" width="44.28125" style="18" customWidth="1"/>
    <col min="5" max="16384" width="11.57421875" style="18" customWidth="1"/>
  </cols>
  <sheetData>
    <row r="1" spans="1:4" s="21" customFormat="1" ht="31.5" customHeight="1">
      <c r="A1" s="37">
        <f>CONCATENATE("Belehrung zur Klassenfahrt der Klasse ",Klassenliste!D1)</f>
        <v>0</v>
      </c>
      <c r="B1" s="37"/>
      <c r="C1" s="37"/>
      <c r="D1" s="37"/>
    </row>
    <row r="2" spans="1:4" s="21" customFormat="1" ht="19.5" customHeight="1">
      <c r="A2" s="64" t="s">
        <v>217</v>
      </c>
      <c r="B2" s="64"/>
      <c r="C2" s="64"/>
      <c r="D2" s="64"/>
    </row>
    <row r="3" s="21" customFormat="1" ht="7.5" customHeight="1">
      <c r="A3" s="23"/>
    </row>
    <row r="4" spans="1:4" s="21" customFormat="1" ht="59.25" customHeight="1">
      <c r="A4" s="65" t="s">
        <v>218</v>
      </c>
      <c r="B4" s="65"/>
      <c r="C4" s="65"/>
      <c r="D4" s="65"/>
    </row>
    <row r="5" spans="1:4" s="21" customFormat="1" ht="18" customHeight="1">
      <c r="A5" s="66" t="s">
        <v>219</v>
      </c>
      <c r="B5" s="66"/>
      <c r="C5" s="66"/>
      <c r="D5" s="66"/>
    </row>
    <row r="6" spans="1:4" s="21" customFormat="1" ht="18" customHeight="1">
      <c r="A6" s="66" t="s">
        <v>220</v>
      </c>
      <c r="B6" s="66"/>
      <c r="C6" s="66"/>
      <c r="D6" s="66"/>
    </row>
    <row r="7" spans="1:4" s="21" customFormat="1" ht="18" customHeight="1">
      <c r="A7" s="66" t="s">
        <v>221</v>
      </c>
      <c r="B7" s="66"/>
      <c r="C7" s="66"/>
      <c r="D7" s="66"/>
    </row>
    <row r="8" spans="1:4" s="21" customFormat="1" ht="18" customHeight="1">
      <c r="A8" s="66" t="s">
        <v>222</v>
      </c>
      <c r="B8" s="66"/>
      <c r="C8" s="66"/>
      <c r="D8" s="66"/>
    </row>
    <row r="9" spans="1:4" s="21" customFormat="1" ht="18" customHeight="1">
      <c r="A9" s="66" t="s">
        <v>223</v>
      </c>
      <c r="B9" s="66"/>
      <c r="C9" s="66"/>
      <c r="D9" s="66"/>
    </row>
    <row r="10" spans="1:4" s="21" customFormat="1" ht="18" customHeight="1">
      <c r="A10" s="66" t="s">
        <v>224</v>
      </c>
      <c r="B10" s="66"/>
      <c r="C10" s="66"/>
      <c r="D10" s="66"/>
    </row>
    <row r="11" spans="1:4" s="21" customFormat="1" ht="18" customHeight="1">
      <c r="A11" s="66" t="s">
        <v>225</v>
      </c>
      <c r="B11" s="66"/>
      <c r="C11" s="66"/>
      <c r="D11" s="66"/>
    </row>
    <row r="12" spans="1:4" s="21" customFormat="1" ht="18" customHeight="1">
      <c r="A12" s="66" t="s">
        <v>226</v>
      </c>
      <c r="B12" s="66"/>
      <c r="C12" s="66"/>
      <c r="D12" s="66"/>
    </row>
    <row r="13" spans="1:4" s="21" customFormat="1" ht="18" customHeight="1">
      <c r="A13" s="66" t="s">
        <v>227</v>
      </c>
      <c r="B13" s="66"/>
      <c r="C13" s="66"/>
      <c r="D13" s="66"/>
    </row>
    <row r="14" spans="1:6" s="69" customFormat="1" ht="12" customHeight="1">
      <c r="A14" s="67"/>
      <c r="B14" s="68"/>
      <c r="C14" s="68"/>
      <c r="F14" s="70"/>
    </row>
    <row r="15" spans="1:6" ht="27" customHeight="1">
      <c r="A15" s="41" t="s">
        <v>9</v>
      </c>
      <c r="B15" s="41"/>
      <c r="C15" s="41"/>
      <c r="D15" s="41"/>
      <c r="F15" s="70"/>
    </row>
    <row r="16" spans="1:6" s="30" customFormat="1" ht="29.25" customHeight="1">
      <c r="A16" s="29" t="s">
        <v>68</v>
      </c>
      <c r="B16" s="29" t="s">
        <v>1</v>
      </c>
      <c r="C16" s="29" t="s">
        <v>45</v>
      </c>
      <c r="D16" s="29" t="s">
        <v>60</v>
      </c>
      <c r="F16" s="70"/>
    </row>
    <row r="17" spans="1:6" ht="19.5" customHeight="1">
      <c r="A17" s="45">
        <f>IF(NOT(ISBLANK(Klassenliste!A6)),Klassenliste!A6,"")</f>
        <v>1</v>
      </c>
      <c r="B17" s="47">
        <f>IF(NOT(ISBLANK(Klassenliste!C6)),Klassenliste!C6,"")</f>
        <v>0</v>
      </c>
      <c r="C17" s="47">
        <f>IF(NOT(ISBLANK(Klassenliste!D6)),Klassenliste!E6,"")</f>
        <v>0</v>
      </c>
      <c r="D17" s="33"/>
      <c r="F17" s="70"/>
    </row>
    <row r="18" spans="1:6" ht="19.5" customHeight="1">
      <c r="A18" s="45">
        <f>IF(NOT(ISBLANK(Klassenliste!A7)),Klassenliste!A7,"")</f>
        <v>2</v>
      </c>
      <c r="B18" s="47">
        <f>IF(NOT(ISBLANK(Klassenliste!C7)),Klassenliste!C7,"")</f>
        <v>0</v>
      </c>
      <c r="C18" s="47">
        <f>IF(NOT(ISBLANK(Klassenliste!D7)),Klassenliste!E7,"")</f>
        <v>0</v>
      </c>
      <c r="D18" s="33"/>
      <c r="F18" s="70"/>
    </row>
    <row r="19" spans="1:6" ht="19.5" customHeight="1">
      <c r="A19" s="45">
        <f>IF(NOT(ISBLANK(Klassenliste!A8)),Klassenliste!A8,"")</f>
        <v>3</v>
      </c>
      <c r="B19" s="47">
        <f>IF(NOT(ISBLANK(Klassenliste!C8)),Klassenliste!C8,"")</f>
        <v>0</v>
      </c>
      <c r="C19" s="47">
        <f>IF(NOT(ISBLANK(Klassenliste!D8)),Klassenliste!E8,"")</f>
        <v>0</v>
      </c>
      <c r="D19" s="33"/>
      <c r="F19" s="70"/>
    </row>
    <row r="20" spans="1:6" ht="19.5" customHeight="1">
      <c r="A20" s="45">
        <f>IF(NOT(ISBLANK(Klassenliste!A9)),Klassenliste!A9,"")</f>
        <v>4</v>
      </c>
      <c r="B20" s="47">
        <f>IF(NOT(ISBLANK(Klassenliste!C9)),Klassenliste!C9,"")</f>
        <v>0</v>
      </c>
      <c r="C20" s="47">
        <f>IF(NOT(ISBLANK(Klassenliste!D9)),Klassenliste!E9,"")</f>
        <v>0</v>
      </c>
      <c r="D20" s="33"/>
      <c r="F20" s="70"/>
    </row>
    <row r="21" spans="1:6" ht="19.5" customHeight="1">
      <c r="A21" s="45">
        <f>IF(NOT(ISBLANK(Klassenliste!A10)),Klassenliste!A10,"")</f>
        <v>5</v>
      </c>
      <c r="B21" s="47">
        <f>IF(NOT(ISBLANK(Klassenliste!C10)),Klassenliste!C10,"")</f>
        <v>0</v>
      </c>
      <c r="C21" s="47">
        <f>IF(NOT(ISBLANK(Klassenliste!D10)),Klassenliste!E10,"")</f>
        <v>0</v>
      </c>
      <c r="D21" s="33"/>
      <c r="F21" s="70"/>
    </row>
    <row r="22" spans="1:6" ht="19.5" customHeight="1">
      <c r="A22" s="45">
        <f>IF(NOT(ISBLANK(Klassenliste!A11)),Klassenliste!A11,"")</f>
        <v>6</v>
      </c>
      <c r="B22" s="47">
        <f>IF(NOT(ISBLANK(Klassenliste!C11)),Klassenliste!C11,"")</f>
        <v>0</v>
      </c>
      <c r="C22" s="47">
        <f>IF(NOT(ISBLANK(Klassenliste!D11)),Klassenliste!E11,"")</f>
        <v>0</v>
      </c>
      <c r="D22" s="33"/>
      <c r="F22" s="1"/>
    </row>
    <row r="23" spans="1:6" ht="19.5" customHeight="1">
      <c r="A23" s="45">
        <f>IF(NOT(ISBLANK(Klassenliste!A12)),Klassenliste!A12,"")</f>
        <v>7</v>
      </c>
      <c r="B23" s="47">
        <f>IF(NOT(ISBLANK(Klassenliste!C12)),Klassenliste!C12,"")</f>
        <v>0</v>
      </c>
      <c r="C23" s="47">
        <f>IF(NOT(ISBLANK(Klassenliste!D12)),Klassenliste!E12,"")</f>
        <v>0</v>
      </c>
      <c r="D23" s="33"/>
      <c r="F23" s="70"/>
    </row>
    <row r="24" spans="1:6" ht="19.5" customHeight="1">
      <c r="A24" s="45">
        <f>IF(NOT(ISBLANK(Klassenliste!A13)),Klassenliste!A13,"")</f>
        <v>8</v>
      </c>
      <c r="B24" s="47">
        <f>IF(NOT(ISBLANK(Klassenliste!C13)),Klassenliste!C13,"")</f>
        <v>0</v>
      </c>
      <c r="C24" s="47">
        <f>IF(NOT(ISBLANK(Klassenliste!D13)),Klassenliste!E13,"")</f>
        <v>0</v>
      </c>
      <c r="D24" s="33"/>
      <c r="F24" s="70"/>
    </row>
    <row r="25" spans="1:6" ht="19.5" customHeight="1">
      <c r="A25" s="45">
        <f>IF(NOT(ISBLANK(Klassenliste!A14)),Klassenliste!A14,"")</f>
        <v>9</v>
      </c>
      <c r="B25" s="47">
        <f>IF(NOT(ISBLANK(Klassenliste!C14)),Klassenliste!C14,"")</f>
        <v>0</v>
      </c>
      <c r="C25" s="47">
        <f>IF(NOT(ISBLANK(Klassenliste!D14)),Klassenliste!E14,"")</f>
        <v>0</v>
      </c>
      <c r="D25" s="33"/>
      <c r="F25" s="70"/>
    </row>
    <row r="26" spans="1:6" ht="19.5" customHeight="1">
      <c r="A26" s="45">
        <f>IF(NOT(ISBLANK(Klassenliste!A15)),Klassenliste!A15,"")</f>
        <v>10</v>
      </c>
      <c r="B26" s="47">
        <f>IF(NOT(ISBLANK(Klassenliste!C15)),Klassenliste!C15,"")</f>
        <v>0</v>
      </c>
      <c r="C26" s="47">
        <f>IF(NOT(ISBLANK(Klassenliste!D15)),Klassenliste!E15,"")</f>
        <v>0</v>
      </c>
      <c r="D26" s="33"/>
      <c r="F26" s="70"/>
    </row>
    <row r="27" spans="1:6" ht="19.5" customHeight="1">
      <c r="A27" s="45">
        <f>IF(NOT(ISBLANK(Klassenliste!A16)),Klassenliste!A16,"")</f>
        <v>11</v>
      </c>
      <c r="B27" s="47">
        <f>IF(NOT(ISBLANK(Klassenliste!C16)),Klassenliste!C16,"")</f>
        <v>0</v>
      </c>
      <c r="C27" s="47">
        <f>IF(NOT(ISBLANK(Klassenliste!D16)),Klassenliste!E16,"")</f>
        <v>0</v>
      </c>
      <c r="D27" s="33"/>
      <c r="F27" s="70"/>
    </row>
    <row r="28" spans="1:4" ht="19.5" customHeight="1">
      <c r="A28" s="45">
        <f>IF(NOT(ISBLANK(Klassenliste!A17)),Klassenliste!A17,"")</f>
        <v>12</v>
      </c>
      <c r="B28" s="47">
        <f>IF(NOT(ISBLANK(Klassenliste!C17)),Klassenliste!C17,"")</f>
        <v>0</v>
      </c>
      <c r="C28" s="47">
        <f>IF(NOT(ISBLANK(Klassenliste!D17)),Klassenliste!E17,"")</f>
        <v>0</v>
      </c>
      <c r="D28" s="33"/>
    </row>
    <row r="29" spans="1:4" ht="19.5" customHeight="1">
      <c r="A29" s="45">
        <f>IF(NOT(ISBLANK(Klassenliste!A18)),Klassenliste!A18,"")</f>
        <v>13</v>
      </c>
      <c r="B29" s="47">
        <f>IF(NOT(ISBLANK(Klassenliste!C18)),Klassenliste!C18,"")</f>
        <v>0</v>
      </c>
      <c r="C29" s="47">
        <f>IF(NOT(ISBLANK(Klassenliste!D18)),Klassenliste!E18,"")</f>
        <v>0</v>
      </c>
      <c r="D29" s="33"/>
    </row>
    <row r="30" spans="1:4" ht="19.5" customHeight="1">
      <c r="A30" s="45">
        <f>IF(NOT(ISBLANK(Klassenliste!A19)),Klassenliste!A19,"")</f>
        <v>14</v>
      </c>
      <c r="B30" s="47">
        <f>IF(NOT(ISBLANK(Klassenliste!C19)),Klassenliste!C19,"")</f>
        <v>0</v>
      </c>
      <c r="C30" s="47">
        <f>IF(NOT(ISBLANK(Klassenliste!D19)),Klassenliste!E19,"")</f>
        <v>0</v>
      </c>
      <c r="D30" s="33"/>
    </row>
    <row r="31" spans="1:4" ht="19.5" customHeight="1">
      <c r="A31" s="45">
        <f>IF(NOT(ISBLANK(Klassenliste!A20)),Klassenliste!A20,"")</f>
        <v>15</v>
      </c>
      <c r="B31" s="47">
        <f>IF(NOT(ISBLANK(Klassenliste!C20)),Klassenliste!C20,"")</f>
        <v>0</v>
      </c>
      <c r="C31" s="47">
        <f>IF(NOT(ISBLANK(Klassenliste!D20)),Klassenliste!E20,"")</f>
        <v>0</v>
      </c>
      <c r="D31" s="33"/>
    </row>
    <row r="32" spans="1:4" ht="19.5" customHeight="1">
      <c r="A32" s="45">
        <f>IF(NOT(ISBLANK(Klassenliste!A21)),Klassenliste!A21,"")</f>
        <v>16</v>
      </c>
      <c r="B32" s="47">
        <f>IF(NOT(ISBLANK(Klassenliste!C21)),Klassenliste!C21,"")</f>
        <v>0</v>
      </c>
      <c r="C32" s="47">
        <f>IF(NOT(ISBLANK(Klassenliste!D21)),Klassenliste!E21,"")</f>
        <v>0</v>
      </c>
      <c r="D32" s="33"/>
    </row>
    <row r="33" spans="1:4" ht="19.5" customHeight="1">
      <c r="A33" s="45">
        <f>IF(NOT(ISBLANK(Klassenliste!A22)),Klassenliste!A22,"")</f>
        <v>17</v>
      </c>
      <c r="B33" s="47">
        <f>IF(NOT(ISBLANK(Klassenliste!C22)),Klassenliste!C22,"")</f>
        <v>0</v>
      </c>
      <c r="C33" s="47">
        <f>IF(NOT(ISBLANK(Klassenliste!D22)),Klassenliste!E22,"")</f>
        <v>0</v>
      </c>
      <c r="D33" s="33"/>
    </row>
    <row r="34" spans="1:4" ht="19.5" customHeight="1">
      <c r="A34" s="45">
        <f>IF(NOT(ISBLANK(Klassenliste!A23)),Klassenliste!A23,"")</f>
        <v>18</v>
      </c>
      <c r="B34" s="47">
        <f>IF(NOT(ISBLANK(Klassenliste!C23)),Klassenliste!C23,"")</f>
        <v>0</v>
      </c>
      <c r="C34" s="47">
        <f>IF(NOT(ISBLANK(Klassenliste!D23)),Klassenliste!E23,"")</f>
        <v>0</v>
      </c>
      <c r="D34" s="33"/>
    </row>
    <row r="35" spans="1:4" ht="19.5" customHeight="1">
      <c r="A35" s="45">
        <f>IF(NOT(ISBLANK(Klassenliste!A24)),Klassenliste!A24,"")</f>
        <v>19</v>
      </c>
      <c r="B35" s="47">
        <f>IF(NOT(ISBLANK(Klassenliste!C24)),Klassenliste!C24,"")</f>
        <v>0</v>
      </c>
      <c r="C35" s="47">
        <f>IF(NOT(ISBLANK(Klassenliste!D24)),Klassenliste!E24,"")</f>
        <v>0</v>
      </c>
      <c r="D35" s="33"/>
    </row>
    <row r="36" spans="1:4" ht="19.5" customHeight="1">
      <c r="A36" s="45">
        <f>IF(NOT(ISBLANK(Klassenliste!A25)),Klassenliste!A25,"")</f>
        <v>20</v>
      </c>
      <c r="B36" s="47">
        <f>IF(NOT(ISBLANK(Klassenliste!C25)),Klassenliste!C25,"")</f>
        <v>0</v>
      </c>
      <c r="C36" s="47">
        <f>IF(NOT(ISBLANK(Klassenliste!D25)),Klassenliste!E25,"")</f>
        <v>0</v>
      </c>
      <c r="D36" s="33"/>
    </row>
    <row r="37" spans="1:4" s="36" customFormat="1" ht="19.5" customHeight="1">
      <c r="A37" s="71"/>
      <c r="B37" s="71"/>
      <c r="C37" s="71">
        <f>IF(NOT(ISBLANK(Klassenliste!D27)),Klassenliste!E27,"")</f>
        <v>0</v>
      </c>
      <c r="D37" s="72" t="s">
        <v>79</v>
      </c>
    </row>
    <row r="38" spans="1:4" s="36" customFormat="1" ht="19.5" customHeight="1">
      <c r="A38" s="71"/>
      <c r="B38" s="73"/>
      <c r="C38" s="73"/>
      <c r="D38" s="72" t="s">
        <v>80</v>
      </c>
    </row>
    <row r="39" spans="1:4" s="30" customFormat="1" ht="30.75" customHeight="1">
      <c r="A39" s="29" t="s">
        <v>68</v>
      </c>
      <c r="B39" s="29" t="s">
        <v>1</v>
      </c>
      <c r="C39" s="29" t="s">
        <v>45</v>
      </c>
      <c r="D39" s="29" t="s">
        <v>60</v>
      </c>
    </row>
    <row r="40" spans="1:4" ht="19.5" customHeight="1">
      <c r="A40" s="45">
        <f>IF(NOT(ISBLANK(Klassenliste!A26)),Klassenliste!A26,"")</f>
        <v>21</v>
      </c>
      <c r="B40" s="47">
        <f>IF(NOT(ISBLANK(Klassenliste!C26)),Klassenliste!C26,"")</f>
        <v>0</v>
      </c>
      <c r="C40" s="47">
        <f>IF(NOT(ISBLANK(Klassenliste!D26)),Klassenliste!E26,"")</f>
        <v>0</v>
      </c>
      <c r="D40" s="33"/>
    </row>
    <row r="41" spans="1:4" s="34" customFormat="1" ht="19.5" customHeight="1">
      <c r="A41" s="45">
        <f>IF(NOT(ISBLANK(Klassenliste!A27)),Klassenliste!A27,"")</f>
        <v>22</v>
      </c>
      <c r="B41" s="47">
        <f>IF(NOT(ISBLANK(Klassenliste!C27)),Klassenliste!C27,"")</f>
        <v>0</v>
      </c>
      <c r="C41" s="47">
        <f>IF(NOT(ISBLANK(Klassenliste!D27)),Klassenliste!E27,"")</f>
        <v>0</v>
      </c>
      <c r="D41" s="63"/>
    </row>
    <row r="42" spans="1:4" ht="19.5" customHeight="1">
      <c r="A42" s="45">
        <f>IF(NOT(ISBLANK(Klassenliste!A28)),Klassenliste!A28,"")</f>
        <v>23</v>
      </c>
      <c r="B42" s="47">
        <f>IF(NOT(ISBLANK(Klassenliste!C28)),Klassenliste!C28,"")</f>
        <v>0</v>
      </c>
      <c r="C42" s="47">
        <f>IF(NOT(ISBLANK(Klassenliste!D28)),Klassenliste!E28,"")</f>
        <v>0</v>
      </c>
      <c r="D42" s="33"/>
    </row>
    <row r="43" spans="1:4" s="34" customFormat="1" ht="19.5" customHeight="1">
      <c r="A43" s="45">
        <f>IF(NOT(ISBLANK(Klassenliste!A29)),Klassenliste!A29,"")</f>
        <v>24</v>
      </c>
      <c r="B43" s="47">
        <f>IF(NOT(ISBLANK(Klassenliste!C29)),Klassenliste!C29,"")</f>
        <v>0</v>
      </c>
      <c r="C43" s="47">
        <f>IF(NOT(ISBLANK(Klassenliste!D29)),Klassenliste!E29,"")</f>
        <v>0</v>
      </c>
      <c r="D43" s="63"/>
    </row>
    <row r="44" spans="1:4" ht="19.5" customHeight="1">
      <c r="A44" s="45">
        <f>IF(NOT(ISBLANK(Klassenliste!A30)),Klassenliste!A30,"")</f>
        <v>25</v>
      </c>
      <c r="B44" s="47">
        <f>IF(NOT(ISBLANK(Klassenliste!C30)),Klassenliste!C30,"")</f>
        <v>0</v>
      </c>
      <c r="C44" s="47">
        <f>IF(NOT(ISBLANK(Klassenliste!D30)),Klassenliste!E30,"")</f>
        <v>0</v>
      </c>
      <c r="D44" s="33"/>
    </row>
    <row r="45" spans="1:4" ht="19.5" customHeight="1">
      <c r="A45" s="45">
        <f>IF(NOT(ISBLANK(Klassenliste!A31)),Klassenliste!A31,"")</f>
        <v>26</v>
      </c>
      <c r="B45" s="47">
        <f>IF(NOT(ISBLANK(Klassenliste!C31)),Klassenliste!C31,"")</f>
        <v>0</v>
      </c>
      <c r="C45" s="47">
        <f>IF(NOT(ISBLANK(Klassenliste!D31)),Klassenliste!E31,"")</f>
        <v>0</v>
      </c>
      <c r="D45" s="33"/>
    </row>
    <row r="46" spans="1:4" s="34" customFormat="1" ht="19.5" customHeight="1">
      <c r="A46" s="45">
        <f>IF(NOT(ISBLANK(Klassenliste!A32)),Klassenliste!A32,"")</f>
        <v>27</v>
      </c>
      <c r="B46" s="47">
        <f>IF(NOT(ISBLANK(Klassenliste!C32)),Klassenliste!C32,"")</f>
        <v>0</v>
      </c>
      <c r="C46" s="47">
        <f>IF(NOT(ISBLANK(Klassenliste!D32)),Klassenliste!E32,"")</f>
        <v>0</v>
      </c>
      <c r="D46" s="63"/>
    </row>
    <row r="47" spans="1:4" ht="19.5" customHeight="1">
      <c r="A47" s="45">
        <f>IF(NOT(ISBLANK(Klassenliste!A33)),Klassenliste!A33,"")</f>
        <v>28</v>
      </c>
      <c r="B47" s="47">
        <f>IF(NOT(ISBLANK(Klassenliste!C33)),Klassenliste!C33,"")</f>
        <v>0</v>
      </c>
      <c r="C47" s="47">
        <f>IF(NOT(ISBLANK(Klassenliste!D33)),Klassenliste!E33,"")</f>
        <v>0</v>
      </c>
      <c r="D47" s="33"/>
    </row>
    <row r="48" spans="1:4" ht="19.5" customHeight="1">
      <c r="A48" s="45">
        <f>IF(NOT(ISBLANK(Klassenliste!A34)),Klassenliste!A34,"")</f>
        <v>29</v>
      </c>
      <c r="B48" s="47">
        <f>IF(NOT(ISBLANK(Klassenliste!C34)),Klassenliste!C34,"")</f>
        <v>0</v>
      </c>
      <c r="C48" s="47">
        <f>IF(NOT(ISBLANK(Klassenliste!D34)),Klassenliste!E34,"")</f>
        <v>0</v>
      </c>
      <c r="D48" s="33"/>
    </row>
    <row r="49" spans="1:4" ht="19.5" customHeight="1">
      <c r="A49" s="45">
        <f>IF(NOT(ISBLANK(Klassenliste!A35)),Klassenliste!A35,"")</f>
        <v>30</v>
      </c>
      <c r="B49" s="47">
        <f>IF(NOT(ISBLANK(Klassenliste!C35)),Klassenliste!C35,"")</f>
        <v>0</v>
      </c>
      <c r="C49" s="47">
        <f>IF(NOT(ISBLANK(Klassenliste!D35)),Klassenliste!E35,"")</f>
        <v>0</v>
      </c>
      <c r="D49" s="33"/>
    </row>
    <row r="50" spans="1:4" ht="19.5" customHeight="1">
      <c r="A50" s="45">
        <f>IF(NOT(ISBLANK(Klassenliste!A36)),Klassenliste!A36,"")</f>
        <v>31</v>
      </c>
      <c r="B50" s="47">
        <f>IF(NOT(ISBLANK(Klassenliste!C36)),Klassenliste!C36,"")</f>
        <v>0</v>
      </c>
      <c r="C50" s="47">
        <f>IF(NOT(ISBLANK(Klassenliste!D36)),Klassenliste!E36,"")</f>
        <v>0</v>
      </c>
      <c r="D50" s="33"/>
    </row>
    <row r="51" spans="1:4" ht="19.5" customHeight="1">
      <c r="A51" s="45">
        <f>IF(NOT(ISBLANK(Klassenliste!A37)),Klassenliste!A37,"")</f>
        <v>32</v>
      </c>
      <c r="B51" s="47">
        <f>IF(NOT(ISBLANK(Klassenliste!C37)),Klassenliste!C37,"")</f>
        <v>0</v>
      </c>
      <c r="C51" s="47">
        <f>IF(NOT(ISBLANK(Klassenliste!D37)),Klassenliste!E37,"")</f>
        <v>0</v>
      </c>
      <c r="D51" s="33"/>
    </row>
    <row r="52" spans="1:4" ht="19.5" customHeight="1">
      <c r="A52" s="45">
        <f>IF(NOT(ISBLANK(Klassenliste!A38)),Klassenliste!A38,"")</f>
        <v>0</v>
      </c>
      <c r="B52" s="47">
        <f>IF(NOT(ISBLANK(Klassenliste!C38)),Klassenliste!C38,"")</f>
        <v>0</v>
      </c>
      <c r="C52" s="47">
        <f>IF(NOT(ISBLANK(Klassenliste!D38)),Klassenliste!E38,"")</f>
        <v>0</v>
      </c>
      <c r="D52" s="33"/>
    </row>
    <row r="53" spans="1:4" ht="19.5" customHeight="1">
      <c r="A53" s="45">
        <f>IF(NOT(ISBLANK(Klassenliste!A39)),Klassenliste!A39,"")</f>
        <v>0</v>
      </c>
      <c r="B53" s="47">
        <f>IF(NOT(ISBLANK(Klassenliste!C39)),Klassenliste!C39,"")</f>
        <v>0</v>
      </c>
      <c r="C53" s="47">
        <f>IF(NOT(ISBLANK(Klassenliste!D39)),Klassenliste!E39,"")</f>
        <v>0</v>
      </c>
      <c r="D53" s="33"/>
    </row>
    <row r="54" spans="1:4" ht="19.5" customHeight="1">
      <c r="A54" s="45">
        <f>IF(NOT(ISBLANK(Klassenliste!A40)),Klassenliste!A40,"")</f>
        <v>0</v>
      </c>
      <c r="B54" s="47">
        <f>IF(NOT(ISBLANK(Klassenliste!C40)),Klassenliste!C40,"")</f>
        <v>0</v>
      </c>
      <c r="C54" s="47">
        <f>IF(NOT(ISBLANK(Klassenliste!D40)),Klassenliste!E40,"")</f>
        <v>0</v>
      </c>
      <c r="D54" s="33"/>
    </row>
    <row r="55" spans="1:2" s="21" customFormat="1" ht="41.25" customHeight="1">
      <c r="A55" s="21" t="s">
        <v>81</v>
      </c>
      <c r="B55" s="183">
        <f ca="1">TODAY()</f>
        <v>42969</v>
      </c>
    </row>
    <row r="56" ht="37.5" customHeight="1"/>
    <row r="57" s="36" customFormat="1" ht="9">
      <c r="A57" s="36" t="s">
        <v>64</v>
      </c>
    </row>
    <row r="58" ht="14.25" customHeight="1"/>
    <row r="65526" ht="12.75"/>
    <row r="65527" ht="12.75"/>
    <row r="65528" ht="12.75"/>
    <row r="65529" ht="12.75"/>
    <row r="65530" ht="12.75"/>
    <row r="65531" ht="12.75"/>
    <row r="65532" ht="12.75"/>
    <row r="65533" ht="12.75"/>
    <row r="65534" ht="12.75"/>
    <row r="65535" ht="12.75"/>
    <row r="65536" ht="12.75"/>
  </sheetData>
  <sheetProtection selectLockedCells="1" selectUnlockedCells="1"/>
  <mergeCells count="14">
    <mergeCell ref="A1:D1"/>
    <mergeCell ref="A2:D2"/>
    <mergeCell ref="A4:D4"/>
    <mergeCell ref="A5:D5"/>
    <mergeCell ref="A6:D6"/>
    <mergeCell ref="A7:D7"/>
    <mergeCell ref="A8:D8"/>
    <mergeCell ref="A9:D9"/>
    <mergeCell ref="A10:D10"/>
    <mergeCell ref="A11:D11"/>
    <mergeCell ref="A12:D12"/>
    <mergeCell ref="A13:D13"/>
    <mergeCell ref="A15:D15"/>
    <mergeCell ref="A37:C37"/>
  </mergeCells>
  <printOptions/>
  <pageMargins left="0.6611111111111111" right="0.3347222222222222" top="0.3645833333333333" bottom="0.25069444444444444"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K34"/>
  <sheetViews>
    <sheetView workbookViewId="0" topLeftCell="A1">
      <selection activeCell="E32" sqref="E32"/>
    </sheetView>
  </sheetViews>
  <sheetFormatPr defaultColWidth="10.28125" defaultRowHeight="12.75"/>
  <cols>
    <col min="1" max="1" width="4.00390625" style="0" customWidth="1"/>
    <col min="2" max="2" width="4.8515625" style="0" customWidth="1"/>
    <col min="3" max="3" width="4.8515625" style="7" customWidth="1"/>
    <col min="4" max="4" width="1.57421875" style="7" customWidth="1"/>
    <col min="5" max="5" width="29.7109375" style="7" customWidth="1"/>
    <col min="6" max="6" width="1.57421875" style="7" customWidth="1"/>
    <col min="7" max="7" width="29.7109375" style="7" customWidth="1"/>
    <col min="8" max="8" width="1.57421875" style="7" customWidth="1"/>
    <col min="9" max="9" width="11.00390625" style="7" customWidth="1"/>
    <col min="10" max="16384" width="11.00390625" style="0" customWidth="1"/>
  </cols>
  <sheetData>
    <row r="1" spans="1:9" s="186" customFormat="1" ht="11.25" customHeight="1">
      <c r="A1" s="184"/>
      <c r="B1" s="184"/>
      <c r="C1" s="184"/>
      <c r="D1" s="184"/>
      <c r="E1" s="184"/>
      <c r="F1" s="184"/>
      <c r="G1" s="184"/>
      <c r="H1"/>
      <c r="I1" s="185" t="s">
        <v>228</v>
      </c>
    </row>
    <row r="2" spans="1:9" s="186" customFormat="1" ht="11.25" customHeight="1">
      <c r="A2" s="187" t="s">
        <v>229</v>
      </c>
      <c r="B2" s="187"/>
      <c r="C2" s="187"/>
      <c r="D2" s="187"/>
      <c r="E2" s="187"/>
      <c r="F2" s="184"/>
      <c r="G2" s="184"/>
      <c r="H2" s="185"/>
      <c r="I2" s="188"/>
    </row>
    <row r="3" spans="1:9" s="186" customFormat="1" ht="78.75" customHeight="1">
      <c r="A3" s="184"/>
      <c r="B3" s="184"/>
      <c r="C3" s="184"/>
      <c r="D3" s="189" t="s">
        <v>230</v>
      </c>
      <c r="E3" s="189"/>
      <c r="F3" s="189"/>
      <c r="G3" s="189"/>
      <c r="H3" s="189"/>
      <c r="I3" s="188"/>
    </row>
    <row r="4" spans="1:9" s="186" customFormat="1" ht="15" customHeight="1">
      <c r="A4" s="184"/>
      <c r="B4" s="184"/>
      <c r="C4" s="184"/>
      <c r="D4" s="189" t="s">
        <v>231</v>
      </c>
      <c r="E4" s="189"/>
      <c r="F4" s="189"/>
      <c r="G4" s="189"/>
      <c r="H4" s="189"/>
      <c r="I4" s="188"/>
    </row>
    <row r="5" spans="1:9" s="186" customFormat="1" ht="85.5" customHeight="1">
      <c r="A5" s="185" t="s">
        <v>232</v>
      </c>
      <c r="B5" s="185"/>
      <c r="C5" s="185"/>
      <c r="D5" s="185"/>
      <c r="E5" s="185"/>
      <c r="F5" s="184"/>
      <c r="G5" s="184"/>
      <c r="H5" s="185"/>
      <c r="I5" s="188"/>
    </row>
    <row r="6" spans="1:9" s="186" customFormat="1" ht="23.25" customHeight="1">
      <c r="A6" s="185" t="s">
        <v>233</v>
      </c>
      <c r="B6" s="185"/>
      <c r="C6" s="185"/>
      <c r="D6" s="190" t="s">
        <v>234</v>
      </c>
      <c r="E6" s="190"/>
      <c r="F6" s="190"/>
      <c r="G6" s="190"/>
      <c r="H6" s="190"/>
      <c r="I6" s="190"/>
    </row>
    <row r="7" spans="1:11" s="186" customFormat="1" ht="23.25" customHeight="1">
      <c r="A7" s="191" t="s">
        <v>235</v>
      </c>
      <c r="B7" s="191"/>
      <c r="C7" s="191"/>
      <c r="D7" s="191"/>
      <c r="E7" s="191"/>
      <c r="F7" s="191"/>
      <c r="G7" s="191"/>
      <c r="H7" s="185" t="s">
        <v>236</v>
      </c>
      <c r="I7" s="185"/>
      <c r="K7"/>
    </row>
    <row r="8" spans="1:9" s="186" customFormat="1" ht="23.25" customHeight="1">
      <c r="A8" s="185" t="s">
        <v>237</v>
      </c>
      <c r="B8" s="185"/>
      <c r="C8" s="185"/>
      <c r="D8" s="185"/>
      <c r="E8" s="190" t="s">
        <v>238</v>
      </c>
      <c r="F8" s="192"/>
      <c r="G8" s="192"/>
      <c r="H8" s="193"/>
      <c r="I8" s="194"/>
    </row>
    <row r="9" spans="1:9" s="186" customFormat="1" ht="23.25" customHeight="1">
      <c r="A9" s="185" t="s">
        <v>239</v>
      </c>
      <c r="B9" s="185"/>
      <c r="C9" s="185"/>
      <c r="D9" s="185"/>
      <c r="E9" s="190" t="s">
        <v>240</v>
      </c>
      <c r="F9" s="192"/>
      <c r="G9" s="192"/>
      <c r="H9" s="193"/>
      <c r="I9" s="194"/>
    </row>
    <row r="10" spans="1:9" s="186" customFormat="1" ht="71.25" customHeight="1">
      <c r="A10" s="195" t="s">
        <v>241</v>
      </c>
      <c r="B10" s="195"/>
      <c r="C10" s="195"/>
      <c r="D10" s="195"/>
      <c r="E10" s="195"/>
      <c r="F10" s="184"/>
      <c r="G10" s="184"/>
      <c r="H10" s="185"/>
      <c r="I10" s="188"/>
    </row>
    <row r="11" spans="1:9" s="186" customFormat="1" ht="13.5" customHeight="1">
      <c r="A11" s="185"/>
      <c r="B11" s="196" t="s">
        <v>242</v>
      </c>
      <c r="C11" s="185" t="s">
        <v>243</v>
      </c>
      <c r="D11" s="185"/>
      <c r="E11" s="185"/>
      <c r="F11" s="185"/>
      <c r="G11" s="185"/>
      <c r="H11" s="185"/>
      <c r="I11" s="185"/>
    </row>
    <row r="12" spans="1:9" s="186" customFormat="1" ht="22.5" customHeight="1">
      <c r="A12" s="185"/>
      <c r="B12" s="196"/>
      <c r="C12" s="185" t="s">
        <v>244</v>
      </c>
      <c r="D12" s="185"/>
      <c r="E12" s="185"/>
      <c r="F12" s="185"/>
      <c r="G12" s="185"/>
      <c r="H12" s="185" t="s">
        <v>245</v>
      </c>
      <c r="I12" s="185"/>
    </row>
    <row r="13" spans="1:9" s="186" customFormat="1" ht="12" customHeight="1">
      <c r="A13"/>
      <c r="C13" s="197" t="s">
        <v>72</v>
      </c>
      <c r="D13" s="113"/>
      <c r="E13" s="197" t="s">
        <v>1</v>
      </c>
      <c r="F13" s="113"/>
      <c r="G13" s="197" t="s">
        <v>45</v>
      </c>
      <c r="H13" s="113"/>
      <c r="I13" s="113" t="s">
        <v>246</v>
      </c>
    </row>
    <row r="14" spans="3:9" ht="11.25">
      <c r="C14" s="197"/>
      <c r="D14" s="198"/>
      <c r="E14" s="197"/>
      <c r="F14" s="198"/>
      <c r="G14" s="197"/>
      <c r="H14" s="198"/>
      <c r="I14" s="198" t="s">
        <v>247</v>
      </c>
    </row>
    <row r="15" spans="3:9" ht="17.25" customHeight="1">
      <c r="C15" s="131">
        <f>IF(NOT(ISBLANK(Klassenliste!A6)),Klassenliste!A6,"")</f>
        <v>1</v>
      </c>
      <c r="D15" s="131"/>
      <c r="E15" s="132">
        <f>IF(NOT(ISBLANK(Klassenliste!C6)),Klassenliste!C6,"")</f>
        <v>0</v>
      </c>
      <c r="F15" s="132"/>
      <c r="G15" s="132">
        <f>IF(NOT(ISBLANK(Klassenliste!E6)),Klassenliste!E6,"")</f>
        <v>0</v>
      </c>
      <c r="I15" s="199">
        <v>160</v>
      </c>
    </row>
    <row r="16" spans="3:9" ht="17.25" customHeight="1">
      <c r="C16" s="131">
        <f>IF(NOT(ISBLANK(Klassenliste!A7)),Klassenliste!A7,"")</f>
        <v>2</v>
      </c>
      <c r="D16" s="131"/>
      <c r="E16" s="132">
        <f>IF(NOT(ISBLANK(Klassenliste!C7)),Klassenliste!C7,"")</f>
        <v>0</v>
      </c>
      <c r="F16" s="132"/>
      <c r="G16" s="132">
        <f>IF(NOT(ISBLANK(Klassenliste!E7)),Klassenliste!E7,"")</f>
        <v>0</v>
      </c>
      <c r="I16" s="199">
        <f aca="true" t="shared" si="0" ref="I16:I32">I15</f>
        <v>160</v>
      </c>
    </row>
    <row r="17" spans="3:9" ht="17.25" customHeight="1">
      <c r="C17" s="131">
        <f>IF(NOT(ISBLANK(Klassenliste!A8)),Klassenliste!A8,"")</f>
        <v>3</v>
      </c>
      <c r="D17" s="131"/>
      <c r="E17" s="132">
        <f>IF(NOT(ISBLANK(Klassenliste!C8)),Klassenliste!C8,"")</f>
        <v>0</v>
      </c>
      <c r="F17" s="132"/>
      <c r="G17" s="132">
        <f>IF(NOT(ISBLANK(Klassenliste!E8)),Klassenliste!E8,"")</f>
        <v>0</v>
      </c>
      <c r="I17" s="199">
        <f t="shared" si="0"/>
        <v>160</v>
      </c>
    </row>
    <row r="18" spans="1:9" s="5" customFormat="1" ht="17.25" customHeight="1">
      <c r="A18"/>
      <c r="C18" s="131">
        <f>IF(NOT(ISBLANK(Klassenliste!A9)),Klassenliste!A9,"")</f>
        <v>4</v>
      </c>
      <c r="D18" s="131"/>
      <c r="E18" s="132">
        <f>IF(NOT(ISBLANK(Klassenliste!C9)),Klassenliste!C9,"")</f>
        <v>0</v>
      </c>
      <c r="F18" s="132"/>
      <c r="G18" s="132">
        <f>IF(NOT(ISBLANK(Klassenliste!E9)),Klassenliste!E9,"")</f>
        <v>0</v>
      </c>
      <c r="H18" s="7"/>
      <c r="I18" s="199">
        <f t="shared" si="0"/>
        <v>160</v>
      </c>
    </row>
    <row r="19" spans="3:9" ht="17.25" customHeight="1">
      <c r="C19" s="131">
        <f>IF(NOT(ISBLANK(Klassenliste!A10)),Klassenliste!A10,"")</f>
        <v>5</v>
      </c>
      <c r="D19" s="131"/>
      <c r="E19" s="132">
        <f>IF(NOT(ISBLANK(Klassenliste!C10)),Klassenliste!C10,"")</f>
        <v>0</v>
      </c>
      <c r="F19" s="132"/>
      <c r="G19" s="132">
        <f>IF(NOT(ISBLANK(Klassenliste!E10)),Klassenliste!E10,"")</f>
        <v>0</v>
      </c>
      <c r="I19" s="199">
        <f t="shared" si="0"/>
        <v>160</v>
      </c>
    </row>
    <row r="20" spans="3:9" ht="17.25" customHeight="1">
      <c r="C20" s="131">
        <f>IF(NOT(ISBLANK(Klassenliste!A11)),Klassenliste!A11,"")</f>
        <v>6</v>
      </c>
      <c r="D20" s="131"/>
      <c r="E20" s="132">
        <f>IF(NOT(ISBLANK(Klassenliste!C11)),Klassenliste!C11,"")</f>
        <v>0</v>
      </c>
      <c r="F20" s="132"/>
      <c r="G20" s="132">
        <f>IF(NOT(ISBLANK(Klassenliste!E11)),Klassenliste!E11,"")</f>
        <v>0</v>
      </c>
      <c r="I20" s="199">
        <f t="shared" si="0"/>
        <v>160</v>
      </c>
    </row>
    <row r="21" spans="3:9" ht="17.25" customHeight="1">
      <c r="C21" s="131">
        <f>IF(NOT(ISBLANK(Klassenliste!A12)),Klassenliste!A12,"")</f>
        <v>7</v>
      </c>
      <c r="D21" s="131"/>
      <c r="E21" s="132">
        <f>IF(NOT(ISBLANK(Klassenliste!C12)),Klassenliste!C12,"")</f>
        <v>0</v>
      </c>
      <c r="F21" s="132"/>
      <c r="G21" s="132">
        <f>IF(NOT(ISBLANK(Klassenliste!E12)),Klassenliste!E12,"")</f>
        <v>0</v>
      </c>
      <c r="I21" s="199">
        <f t="shared" si="0"/>
        <v>160</v>
      </c>
    </row>
    <row r="22" spans="3:9" ht="17.25" customHeight="1">
      <c r="C22" s="131">
        <f>IF(NOT(ISBLANK(Klassenliste!A13)),Klassenliste!A13,"")</f>
        <v>8</v>
      </c>
      <c r="D22" s="131"/>
      <c r="E22" s="132">
        <f>IF(NOT(ISBLANK(Klassenliste!C13)),Klassenliste!C13,"")</f>
        <v>0</v>
      </c>
      <c r="F22" s="132"/>
      <c r="G22" s="132">
        <f>IF(NOT(ISBLANK(Klassenliste!E13)),Klassenliste!E13,"")</f>
        <v>0</v>
      </c>
      <c r="I22" s="199">
        <f t="shared" si="0"/>
        <v>160</v>
      </c>
    </row>
    <row r="23" spans="3:9" ht="17.25" customHeight="1">
      <c r="C23" s="131">
        <f>IF(NOT(ISBLANK(Klassenliste!A14)),Klassenliste!A14,"")</f>
        <v>9</v>
      </c>
      <c r="D23" s="131"/>
      <c r="E23" s="132">
        <f>IF(NOT(ISBLANK(Klassenliste!C14)),Klassenliste!C14,"")</f>
        <v>0</v>
      </c>
      <c r="F23" s="132"/>
      <c r="G23" s="132">
        <f>IF(NOT(ISBLANK(Klassenliste!E14)),Klassenliste!E14,"")</f>
        <v>0</v>
      </c>
      <c r="I23" s="199">
        <f t="shared" si="0"/>
        <v>160</v>
      </c>
    </row>
    <row r="24" spans="3:9" ht="17.25" customHeight="1">
      <c r="C24" s="131">
        <f>IF(NOT(ISBLANK(Klassenliste!A15)),Klassenliste!A15,"")</f>
        <v>10</v>
      </c>
      <c r="D24" s="131"/>
      <c r="E24" s="132">
        <f>IF(NOT(ISBLANK(Klassenliste!C15)),Klassenliste!C15,"")</f>
        <v>0</v>
      </c>
      <c r="F24" s="132"/>
      <c r="G24" s="132">
        <f>IF(NOT(ISBLANK(Klassenliste!E15)),Klassenliste!E15,"")</f>
        <v>0</v>
      </c>
      <c r="I24" s="199">
        <f t="shared" si="0"/>
        <v>160</v>
      </c>
    </row>
    <row r="25" spans="3:9" ht="17.25" customHeight="1">
      <c r="C25" s="131">
        <f>IF(NOT(ISBLANK(Klassenliste!A16)),Klassenliste!A16,"")</f>
        <v>11</v>
      </c>
      <c r="D25" s="131"/>
      <c r="E25" s="132">
        <f>IF(NOT(ISBLANK(Klassenliste!C16)),Klassenliste!C16,"")</f>
        <v>0</v>
      </c>
      <c r="F25" s="132"/>
      <c r="G25" s="132">
        <f>IF(NOT(ISBLANK(Klassenliste!E16)),Klassenliste!E16,"")</f>
        <v>0</v>
      </c>
      <c r="I25" s="199">
        <f t="shared" si="0"/>
        <v>160</v>
      </c>
    </row>
    <row r="26" spans="3:9" ht="17.25" customHeight="1">
      <c r="C26" s="131">
        <f>IF(NOT(ISBLANK(Klassenliste!A17)),Klassenliste!A17,"")</f>
        <v>12</v>
      </c>
      <c r="D26" s="131"/>
      <c r="E26" s="132">
        <f>IF(NOT(ISBLANK(Klassenliste!C17)),Klassenliste!C17,"")</f>
        <v>0</v>
      </c>
      <c r="F26" s="132"/>
      <c r="G26" s="132">
        <f>IF(NOT(ISBLANK(Klassenliste!E17)),Klassenliste!E17,"")</f>
        <v>0</v>
      </c>
      <c r="I26" s="199">
        <f t="shared" si="0"/>
        <v>160</v>
      </c>
    </row>
    <row r="27" spans="3:9" ht="17.25" customHeight="1">
      <c r="C27" s="131">
        <f>IF(NOT(ISBLANK(Klassenliste!A18)),Klassenliste!A18,"")</f>
        <v>13</v>
      </c>
      <c r="D27" s="131"/>
      <c r="E27" s="132">
        <f>IF(NOT(ISBLANK(Klassenliste!C18)),Klassenliste!C18,"")</f>
        <v>0</v>
      </c>
      <c r="F27" s="132"/>
      <c r="G27" s="132">
        <f>IF(NOT(ISBLANK(Klassenliste!E18)),Klassenliste!E18,"")</f>
        <v>0</v>
      </c>
      <c r="I27" s="199">
        <f t="shared" si="0"/>
        <v>160</v>
      </c>
    </row>
    <row r="28" spans="3:9" ht="17.25" customHeight="1">
      <c r="C28" s="131">
        <f>IF(NOT(ISBLANK(Klassenliste!A19)),Klassenliste!A19,"")</f>
        <v>14</v>
      </c>
      <c r="D28" s="131"/>
      <c r="E28" s="132">
        <f>IF(NOT(ISBLANK(Klassenliste!C19)),Klassenliste!C19,"")</f>
        <v>0</v>
      </c>
      <c r="F28" s="132"/>
      <c r="G28" s="132">
        <f>IF(NOT(ISBLANK(Klassenliste!E19)),Klassenliste!E19,"")</f>
        <v>0</v>
      </c>
      <c r="I28" s="199">
        <f t="shared" si="0"/>
        <v>160</v>
      </c>
    </row>
    <row r="29" spans="3:9" ht="17.25" customHeight="1">
      <c r="C29" s="131">
        <f>IF(NOT(ISBLANK(Klassenliste!A20)),Klassenliste!A20,"")</f>
        <v>15</v>
      </c>
      <c r="D29" s="131"/>
      <c r="E29" s="132">
        <f>IF(NOT(ISBLANK(Klassenliste!C20)),Klassenliste!C20,"")</f>
        <v>0</v>
      </c>
      <c r="F29" s="132"/>
      <c r="G29" s="132">
        <f>IF(NOT(ISBLANK(Klassenliste!E20)),Klassenliste!E20,"")</f>
        <v>0</v>
      </c>
      <c r="I29" s="199">
        <f t="shared" si="0"/>
        <v>160</v>
      </c>
    </row>
    <row r="30" spans="3:9" ht="17.25" customHeight="1">
      <c r="C30" s="131">
        <f>IF(NOT(ISBLANK(Klassenliste!A21)),Klassenliste!A21,"")</f>
        <v>16</v>
      </c>
      <c r="D30" s="131"/>
      <c r="E30" s="132">
        <f>IF(NOT(ISBLANK(Klassenliste!C21)),Klassenliste!C21,"")</f>
        <v>0</v>
      </c>
      <c r="F30" s="132"/>
      <c r="G30" s="132">
        <f>IF(NOT(ISBLANK(Klassenliste!E21)),Klassenliste!E21,"")</f>
        <v>0</v>
      </c>
      <c r="I30" s="199">
        <f t="shared" si="0"/>
        <v>160</v>
      </c>
    </row>
    <row r="31" spans="3:9" ht="17.25" customHeight="1">
      <c r="C31" s="131">
        <f>IF(NOT(ISBLANK(Klassenliste!A22)),Klassenliste!A22,"")</f>
        <v>17</v>
      </c>
      <c r="D31" s="131"/>
      <c r="E31" s="132">
        <f>IF(NOT(ISBLANK(Klassenliste!C22)),Klassenliste!C22,"")</f>
        <v>0</v>
      </c>
      <c r="F31" s="132"/>
      <c r="G31" s="132">
        <f>IF(NOT(ISBLANK(Klassenliste!E22)),Klassenliste!E22,"")</f>
        <v>0</v>
      </c>
      <c r="I31" s="199">
        <f t="shared" si="0"/>
        <v>160</v>
      </c>
    </row>
    <row r="32" spans="3:9" ht="17.25" customHeight="1">
      <c r="C32" s="131">
        <f>IF(NOT(ISBLANK(Klassenliste!A23)),Klassenliste!A23,"")</f>
        <v>18</v>
      </c>
      <c r="D32" s="131"/>
      <c r="E32" s="132">
        <f>IF(NOT(ISBLANK(Klassenliste!C23)),Klassenliste!C23,"")</f>
        <v>0</v>
      </c>
      <c r="F32" s="132"/>
      <c r="G32" s="132">
        <f>IF(NOT(ISBLANK(Klassenliste!E23)),Klassenliste!E23,"")</f>
        <v>0</v>
      </c>
      <c r="I32" s="199">
        <f t="shared" si="0"/>
        <v>160</v>
      </c>
    </row>
    <row r="33" spans="3:9" ht="21.75" customHeight="1">
      <c r="C33" s="200" t="s">
        <v>248</v>
      </c>
      <c r="E33" s="201"/>
      <c r="G33" s="200"/>
      <c r="I33" s="202">
        <f>SUM(I15:I32)</f>
        <v>2880</v>
      </c>
    </row>
    <row r="34" spans="1:9" s="205" customFormat="1" ht="24.75" customHeight="1">
      <c r="A34" s="203" t="s">
        <v>249</v>
      </c>
      <c r="B34"/>
      <c r="C34"/>
      <c r="D34" s="204"/>
      <c r="E34" s="204"/>
      <c r="F34" s="204"/>
      <c r="G34" s="204"/>
      <c r="H34" s="204"/>
      <c r="I34" s="204"/>
    </row>
    <row r="36" ht="15"/>
    <row r="37" ht="15"/>
    <row r="38" ht="15"/>
    <row r="39" ht="15"/>
    <row r="40" ht="15"/>
    <row r="41" ht="15"/>
    <row r="42" ht="15"/>
    <row r="43" ht="15"/>
    <row r="44" ht="15"/>
    <row r="45" ht="15"/>
    <row r="46" ht="15"/>
    <row r="47" ht="15"/>
    <row r="48" ht="15"/>
    <row r="49" ht="15"/>
    <row r="50" ht="15"/>
  </sheetData>
  <sheetProtection selectLockedCells="1" selectUnlockedCells="1"/>
  <mergeCells count="17">
    <mergeCell ref="A2:E2"/>
    <mergeCell ref="D3:H3"/>
    <mergeCell ref="D4:H4"/>
    <mergeCell ref="A5:E5"/>
    <mergeCell ref="A6:C6"/>
    <mergeCell ref="D6:I6"/>
    <mergeCell ref="A7:G7"/>
    <mergeCell ref="H7:I7"/>
    <mergeCell ref="A8:D8"/>
    <mergeCell ref="A9:D9"/>
    <mergeCell ref="A10:E10"/>
    <mergeCell ref="C11:I11"/>
    <mergeCell ref="C12:G12"/>
    <mergeCell ref="H12:I12"/>
    <mergeCell ref="C13:C14"/>
    <mergeCell ref="E13:E14"/>
    <mergeCell ref="G13:G14"/>
  </mergeCells>
  <conditionalFormatting sqref="A36:B36 A40:B41 A45:B45 A47:B47">
    <cfRule type="cellIs" priority="1" dxfId="0" operator="equal" stopIfTrue="1">
      <formula>"z"</formula>
    </cfRule>
    <cfRule type="cellIs" priority="2" dxfId="0" operator="equal" stopIfTrue="1">
      <formula>"k"</formula>
    </cfRule>
    <cfRule type="cellIs" priority="3" dxfId="1" operator="equal" stopIfTrue="1">
      <formula>"f"</formula>
    </cfRule>
  </conditionalFormatting>
  <conditionalFormatting sqref="A36:B36 A40:B41 A45:B45 A47:B47">
    <cfRule type="cellIs" priority="4" dxfId="0" operator="equal" stopIfTrue="1">
      <formula>"z"</formula>
    </cfRule>
    <cfRule type="cellIs" priority="5" dxfId="0" operator="equal" stopIfTrue="1">
      <formula>"k"</formula>
    </cfRule>
    <cfRule type="cellIs" priority="6" dxfId="1" operator="equal" stopIfTrue="1">
      <formula>"f"</formula>
    </cfRule>
  </conditionalFormatting>
  <printOptions/>
  <pageMargins left="0.31527777777777777" right="0.31527777777777777" top="0.31527777777777777" bottom="0.25069444444444444" header="0.5118055555555555" footer="0.5118055555555555"/>
  <pageSetup firstPageNumber="1" useFirstPageNumber="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dimension ref="A1:J40"/>
  <sheetViews>
    <sheetView workbookViewId="0" topLeftCell="A33">
      <selection activeCell="I6" sqref="I6"/>
    </sheetView>
  </sheetViews>
  <sheetFormatPr defaultColWidth="10.28125" defaultRowHeight="75.75" customHeight="1"/>
  <cols>
    <col min="1" max="1" width="2.57421875" style="0" customWidth="1"/>
    <col min="2" max="2" width="4.8515625" style="7" customWidth="1"/>
    <col min="3" max="4" width="1.57421875" style="7" customWidth="1"/>
    <col min="5" max="5" width="28.00390625" style="7" customWidth="1"/>
    <col min="6" max="6" width="1.57421875" style="7" customWidth="1"/>
    <col min="7" max="7" width="28.00390625" style="7" customWidth="1"/>
    <col min="8" max="8" width="1.57421875" style="7" customWidth="1"/>
    <col min="9" max="9" width="17.00390625" style="7" customWidth="1"/>
    <col min="10" max="10" width="1.57421875" style="0" customWidth="1"/>
    <col min="11" max="16384" width="11.00390625" style="0" customWidth="1"/>
  </cols>
  <sheetData>
    <row r="1" spans="1:10" s="186" customFormat="1" ht="15" customHeight="1">
      <c r="A1" s="192"/>
      <c r="B1" s="192"/>
      <c r="C1" s="192"/>
      <c r="D1" s="192"/>
      <c r="E1" s="192"/>
      <c r="F1" s="192"/>
      <c r="G1" s="192"/>
      <c r="H1" s="192"/>
      <c r="I1" s="193" t="s">
        <v>228</v>
      </c>
      <c r="J1" s="194"/>
    </row>
    <row r="2" spans="2:9" s="186" customFormat="1" ht="12" customHeight="1">
      <c r="B2" s="197" t="s">
        <v>72</v>
      </c>
      <c r="C2" s="113"/>
      <c r="D2" s="113"/>
      <c r="E2" s="197" t="s">
        <v>1</v>
      </c>
      <c r="F2" s="113"/>
      <c r="G2" s="197" t="s">
        <v>45</v>
      </c>
      <c r="H2" s="113"/>
      <c r="I2" s="113" t="s">
        <v>246</v>
      </c>
    </row>
    <row r="3" spans="2:10" ht="11.25" customHeight="1">
      <c r="B3" s="197"/>
      <c r="C3" s="198"/>
      <c r="D3" s="198"/>
      <c r="E3" s="197"/>
      <c r="F3" s="198"/>
      <c r="G3" s="197"/>
      <c r="H3" s="198"/>
      <c r="I3" s="198" t="s">
        <v>247</v>
      </c>
      <c r="J3" s="198"/>
    </row>
    <row r="4" spans="2:10" ht="15.75" customHeight="1">
      <c r="B4" s="200" t="s">
        <v>250</v>
      </c>
      <c r="E4" s="201"/>
      <c r="G4" s="200"/>
      <c r="I4" s="199">
        <f>Einnahmen_1!I33</f>
        <v>2880</v>
      </c>
      <c r="J4" s="199"/>
    </row>
    <row r="5" spans="2:10" ht="17.25" customHeight="1">
      <c r="B5" s="206">
        <v>19</v>
      </c>
      <c r="E5" s="132">
        <f>Klassenliste!C24</f>
        <v>0</v>
      </c>
      <c r="F5" s="132"/>
      <c r="G5" s="132">
        <f>Klassenliste!E24</f>
        <v>0</v>
      </c>
      <c r="I5" s="199">
        <v>160</v>
      </c>
      <c r="J5" s="199"/>
    </row>
    <row r="6" spans="2:10" ht="17.25" customHeight="1">
      <c r="B6" s="206">
        <v>20</v>
      </c>
      <c r="E6" s="132">
        <f>Klassenliste!C25</f>
        <v>0</v>
      </c>
      <c r="F6" s="132"/>
      <c r="G6" s="132">
        <f>Klassenliste!E25</f>
        <v>0</v>
      </c>
      <c r="I6" s="199">
        <f aca="true" t="shared" si="0" ref="I6:I18">I5</f>
        <v>160</v>
      </c>
      <c r="J6" s="199"/>
    </row>
    <row r="7" spans="2:10" ht="17.25" customHeight="1">
      <c r="B7" s="206">
        <v>21</v>
      </c>
      <c r="E7" s="132">
        <f>Klassenliste!C26</f>
        <v>0</v>
      </c>
      <c r="F7" s="132"/>
      <c r="G7" s="132">
        <f>Klassenliste!E26</f>
        <v>0</v>
      </c>
      <c r="H7" s="207"/>
      <c r="I7" s="199">
        <f t="shared" si="0"/>
        <v>160</v>
      </c>
      <c r="J7" s="199"/>
    </row>
    <row r="8" spans="2:10" s="5" customFormat="1" ht="17.25" customHeight="1">
      <c r="B8" s="206">
        <v>22</v>
      </c>
      <c r="C8" s="207"/>
      <c r="D8" s="207"/>
      <c r="E8" s="132">
        <f>Klassenliste!C27</f>
        <v>0</v>
      </c>
      <c r="F8" s="132"/>
      <c r="G8" s="132">
        <f>Klassenliste!E27</f>
        <v>0</v>
      </c>
      <c r="H8" s="7"/>
      <c r="I8" s="199">
        <f t="shared" si="0"/>
        <v>160</v>
      </c>
      <c r="J8" s="199"/>
    </row>
    <row r="9" spans="2:10" ht="17.25" customHeight="1">
      <c r="B9" s="206">
        <v>23</v>
      </c>
      <c r="E9" s="132">
        <f>Klassenliste!C28</f>
        <v>0</v>
      </c>
      <c r="F9" s="132"/>
      <c r="G9" s="132">
        <f>Klassenliste!E28</f>
        <v>0</v>
      </c>
      <c r="I9" s="199">
        <f t="shared" si="0"/>
        <v>160</v>
      </c>
      <c r="J9" s="199"/>
    </row>
    <row r="10" spans="2:10" ht="17.25" customHeight="1">
      <c r="B10" s="206">
        <v>24</v>
      </c>
      <c r="E10" s="132">
        <f>Klassenliste!C29</f>
        <v>0</v>
      </c>
      <c r="F10" s="132"/>
      <c r="G10" s="132">
        <f>Klassenliste!E29</f>
        <v>0</v>
      </c>
      <c r="I10" s="199">
        <f t="shared" si="0"/>
        <v>160</v>
      </c>
      <c r="J10" s="199"/>
    </row>
    <row r="11" spans="2:10" ht="17.25" customHeight="1">
      <c r="B11" s="206">
        <v>25</v>
      </c>
      <c r="E11" s="132">
        <f>Klassenliste!C30</f>
        <v>0</v>
      </c>
      <c r="F11" s="132"/>
      <c r="G11" s="132">
        <f>Klassenliste!E30</f>
        <v>0</v>
      </c>
      <c r="I11" s="199">
        <f t="shared" si="0"/>
        <v>160</v>
      </c>
      <c r="J11" s="199"/>
    </row>
    <row r="12" spans="2:10" ht="17.25" customHeight="1">
      <c r="B12" s="206">
        <v>26</v>
      </c>
      <c r="E12" s="132">
        <f>Klassenliste!C31</f>
        <v>0</v>
      </c>
      <c r="F12" s="132"/>
      <c r="G12" s="132">
        <f>Klassenliste!E31</f>
        <v>0</v>
      </c>
      <c r="I12" s="199">
        <f t="shared" si="0"/>
        <v>160</v>
      </c>
      <c r="J12" s="199"/>
    </row>
    <row r="13" spans="2:10" ht="17.25" customHeight="1">
      <c r="B13" s="206">
        <v>27</v>
      </c>
      <c r="E13" s="132">
        <f>Klassenliste!C32</f>
        <v>0</v>
      </c>
      <c r="F13" s="132"/>
      <c r="G13" s="132">
        <f>Klassenliste!E32</f>
        <v>0</v>
      </c>
      <c r="I13" s="199">
        <f t="shared" si="0"/>
        <v>160</v>
      </c>
      <c r="J13" s="199"/>
    </row>
    <row r="14" spans="2:10" ht="17.25" customHeight="1">
      <c r="B14" s="206">
        <v>28</v>
      </c>
      <c r="E14" s="132">
        <f>Klassenliste!C33</f>
        <v>0</v>
      </c>
      <c r="F14" s="132"/>
      <c r="G14" s="132">
        <f>Klassenliste!E33</f>
        <v>0</v>
      </c>
      <c r="I14" s="199">
        <f t="shared" si="0"/>
        <v>160</v>
      </c>
      <c r="J14" s="199"/>
    </row>
    <row r="15" spans="2:10" ht="17.25" customHeight="1">
      <c r="B15" s="206">
        <v>29</v>
      </c>
      <c r="E15" s="132">
        <f>Klassenliste!C34</f>
        <v>0</v>
      </c>
      <c r="F15" s="132"/>
      <c r="G15" s="132">
        <f>Klassenliste!E34</f>
        <v>0</v>
      </c>
      <c r="I15" s="199">
        <f t="shared" si="0"/>
        <v>160</v>
      </c>
      <c r="J15" s="199"/>
    </row>
    <row r="16" spans="2:10" ht="17.25" customHeight="1">
      <c r="B16" s="206">
        <v>30</v>
      </c>
      <c r="D16" s="207"/>
      <c r="E16" s="132">
        <f>Klassenliste!C35</f>
        <v>0</v>
      </c>
      <c r="F16" s="132"/>
      <c r="G16" s="132">
        <f>Klassenliste!E35</f>
        <v>0</v>
      </c>
      <c r="I16" s="199">
        <f t="shared" si="0"/>
        <v>160</v>
      </c>
      <c r="J16" s="199"/>
    </row>
    <row r="17" spans="2:10" ht="17.25" customHeight="1">
      <c r="B17" s="206">
        <v>31</v>
      </c>
      <c r="E17" s="132">
        <f>Klassenliste!C36</f>
        <v>0</v>
      </c>
      <c r="F17" s="132"/>
      <c r="G17" s="132">
        <f>Klassenliste!E36</f>
        <v>0</v>
      </c>
      <c r="I17" s="199">
        <f t="shared" si="0"/>
        <v>160</v>
      </c>
      <c r="J17" s="199"/>
    </row>
    <row r="18" spans="2:10" ht="17.25" customHeight="1">
      <c r="B18" s="206">
        <v>32</v>
      </c>
      <c r="E18" s="132">
        <f>Klassenliste!C37</f>
        <v>0</v>
      </c>
      <c r="F18" s="132"/>
      <c r="G18" s="132">
        <f>Klassenliste!E37</f>
        <v>0</v>
      </c>
      <c r="I18" s="199">
        <f t="shared" si="0"/>
        <v>160</v>
      </c>
      <c r="J18" s="199"/>
    </row>
    <row r="19" spans="2:10" ht="17.25" customHeight="1">
      <c r="B19" s="206">
        <v>33</v>
      </c>
      <c r="E19" s="132"/>
      <c r="F19" s="132"/>
      <c r="G19" s="132">
        <f>Klassenliste!E38</f>
        <v>0</v>
      </c>
      <c r="I19" s="199"/>
      <c r="J19" s="199"/>
    </row>
    <row r="20" spans="2:10" ht="17.25" customHeight="1">
      <c r="B20" s="206">
        <v>34</v>
      </c>
      <c r="E20" s="132"/>
      <c r="G20" s="132"/>
      <c r="I20" s="199"/>
      <c r="J20" s="199"/>
    </row>
    <row r="21" spans="2:10" ht="17.25" customHeight="1">
      <c r="B21" s="206">
        <v>35</v>
      </c>
      <c r="E21" s="132"/>
      <c r="G21" s="132"/>
      <c r="I21" s="199"/>
      <c r="J21" s="199"/>
    </row>
    <row r="22" spans="2:10" ht="17.25" customHeight="1">
      <c r="B22" s="206">
        <v>36</v>
      </c>
      <c r="E22" s="132"/>
      <c r="G22" s="132"/>
      <c r="I22" s="199"/>
      <c r="J22" s="199"/>
    </row>
    <row r="23" spans="2:10" ht="17.25" customHeight="1">
      <c r="B23" s="206">
        <v>37</v>
      </c>
      <c r="E23" s="132"/>
      <c r="G23" s="132"/>
      <c r="I23" s="199"/>
      <c r="J23" s="199"/>
    </row>
    <row r="24" spans="2:10" ht="17.25" customHeight="1">
      <c r="B24" s="206">
        <v>38</v>
      </c>
      <c r="E24" s="132"/>
      <c r="G24" s="132"/>
      <c r="I24" s="199"/>
      <c r="J24" s="199"/>
    </row>
    <row r="25" spans="2:10" ht="17.25" customHeight="1">
      <c r="B25" s="206">
        <v>39</v>
      </c>
      <c r="E25" s="132"/>
      <c r="G25" s="132"/>
      <c r="I25" s="199"/>
      <c r="J25" s="199"/>
    </row>
    <row r="26" spans="2:10" ht="17.25" customHeight="1">
      <c r="B26" s="206">
        <v>40</v>
      </c>
      <c r="E26" s="201"/>
      <c r="G26" s="200"/>
      <c r="I26" s="199"/>
      <c r="J26" s="199"/>
    </row>
    <row r="27" spans="2:10" ht="21.75" customHeight="1">
      <c r="B27" s="200" t="s">
        <v>251</v>
      </c>
      <c r="E27" s="201"/>
      <c r="G27" s="200"/>
      <c r="I27" s="199">
        <f>SUM(I4:I26)</f>
        <v>5120</v>
      </c>
      <c r="J27" t="s">
        <v>247</v>
      </c>
    </row>
    <row r="28" spans="1:10" ht="21.75" customHeight="1">
      <c r="A28" t="s">
        <v>252</v>
      </c>
      <c r="B28" s="200" t="s">
        <v>253</v>
      </c>
      <c r="E28" s="132" t="s">
        <v>254</v>
      </c>
      <c r="F28" s="132"/>
      <c r="G28" s="132" t="s">
        <v>255</v>
      </c>
      <c r="I28" s="208">
        <v>160</v>
      </c>
      <c r="J28" t="s">
        <v>247</v>
      </c>
    </row>
    <row r="29" spans="2:10" ht="21.75" customHeight="1">
      <c r="B29" s="200" t="s">
        <v>256</v>
      </c>
      <c r="E29" s="132"/>
      <c r="F29" s="132"/>
      <c r="G29" s="132"/>
      <c r="I29" s="199"/>
      <c r="J29" t="s">
        <v>247</v>
      </c>
    </row>
    <row r="30" spans="2:10" ht="21.75" customHeight="1">
      <c r="B30" s="200" t="s">
        <v>257</v>
      </c>
      <c r="E30" s="132"/>
      <c r="F30" s="132"/>
      <c r="G30" s="132"/>
      <c r="I30" s="199"/>
      <c r="J30" t="s">
        <v>247</v>
      </c>
    </row>
    <row r="31" spans="2:10" ht="21.75" customHeight="1">
      <c r="B31" s="200" t="s">
        <v>258</v>
      </c>
      <c r="E31" s="201"/>
      <c r="G31" s="200"/>
      <c r="I31" s="199"/>
      <c r="J31" t="s">
        <v>247</v>
      </c>
    </row>
    <row r="32" spans="2:10" ht="21.75" customHeight="1">
      <c r="B32" s="200" t="s">
        <v>251</v>
      </c>
      <c r="E32" s="201"/>
      <c r="G32" s="200"/>
      <c r="I32" s="199">
        <f>SUM(I29:I31)</f>
        <v>0</v>
      </c>
      <c r="J32" t="s">
        <v>247</v>
      </c>
    </row>
    <row r="33" spans="1:10" ht="21.75" customHeight="1">
      <c r="A33" t="s">
        <v>259</v>
      </c>
      <c r="B33" s="200" t="s">
        <v>260</v>
      </c>
      <c r="E33" s="132"/>
      <c r="F33" s="132"/>
      <c r="G33" s="132"/>
      <c r="I33" s="208"/>
      <c r="J33" t="s">
        <v>247</v>
      </c>
    </row>
    <row r="34" spans="2:10" ht="17.25" customHeight="1">
      <c r="B34" s="200" t="s">
        <v>256</v>
      </c>
      <c r="E34" s="132"/>
      <c r="F34" s="132"/>
      <c r="G34" s="132"/>
      <c r="I34" s="199"/>
      <c r="J34" t="s">
        <v>247</v>
      </c>
    </row>
    <row r="35" spans="2:10" ht="17.25" customHeight="1">
      <c r="B35" s="200" t="s">
        <v>257</v>
      </c>
      <c r="E35" s="132"/>
      <c r="F35" s="132"/>
      <c r="G35" s="132"/>
      <c r="I35" s="199"/>
      <c r="J35" t="s">
        <v>247</v>
      </c>
    </row>
    <row r="36" spans="2:9" ht="17.25" customHeight="1">
      <c r="B36" s="200" t="s">
        <v>258</v>
      </c>
      <c r="E36" s="201"/>
      <c r="G36" s="200"/>
      <c r="I36" s="199"/>
    </row>
    <row r="37" spans="2:10" ht="21.75" customHeight="1">
      <c r="B37" s="200" t="s">
        <v>251</v>
      </c>
      <c r="F37" s="131"/>
      <c r="G37" s="131"/>
      <c r="I37" s="199">
        <f>SUM(I34:I36)</f>
        <v>0</v>
      </c>
      <c r="J37" t="s">
        <v>247</v>
      </c>
    </row>
    <row r="38" spans="1:10" ht="21.75" customHeight="1">
      <c r="A38" t="s">
        <v>261</v>
      </c>
      <c r="B38" s="3" t="s">
        <v>262</v>
      </c>
      <c r="I38" s="199">
        <v>0</v>
      </c>
      <c r="J38" t="s">
        <v>247</v>
      </c>
    </row>
    <row r="39" spans="2:10" ht="21.75" customHeight="1">
      <c r="B39" s="142" t="s">
        <v>263</v>
      </c>
      <c r="E39" s="204"/>
      <c r="F39" s="204"/>
      <c r="G39" s="204"/>
      <c r="H39" s="204"/>
      <c r="I39" s="209">
        <f>I27+I32+I37+I38</f>
        <v>5120</v>
      </c>
      <c r="J39" s="2" t="s">
        <v>247</v>
      </c>
    </row>
    <row r="40" spans="1:10" s="205" customFormat="1" ht="75.75" customHeight="1">
      <c r="A40" s="203" t="s">
        <v>264</v>
      </c>
      <c r="B40"/>
      <c r="C40" s="204"/>
      <c r="D40" s="204"/>
      <c r="E40" s="7"/>
      <c r="F40" s="7"/>
      <c r="G40" s="7"/>
      <c r="H40" s="7"/>
      <c r="I40" s="204"/>
      <c r="J40" s="2"/>
    </row>
  </sheetData>
  <sheetProtection selectLockedCells="1" selectUnlockedCells="1"/>
  <mergeCells count="3">
    <mergeCell ref="B2:B3"/>
    <mergeCell ref="E2:E3"/>
    <mergeCell ref="G2:G3"/>
  </mergeCells>
  <printOptions/>
  <pageMargins left="0.31527777777777777" right="0.31527777777777777" top="0.31527777777777777" bottom="0.25069444444444444" header="0.5118055555555555" footer="0.5118055555555555"/>
  <pageSetup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dimension ref="A1:L39"/>
  <sheetViews>
    <sheetView workbookViewId="0" topLeftCell="A30">
      <selection activeCell="H5" sqref="H5"/>
    </sheetView>
  </sheetViews>
  <sheetFormatPr defaultColWidth="10.28125" defaultRowHeight="48" customHeight="1"/>
  <cols>
    <col min="1" max="1" width="2.57421875" style="0" customWidth="1"/>
    <col min="2" max="2" width="4.8515625" style="7" customWidth="1"/>
    <col min="3" max="3" width="1.57421875" style="7" customWidth="1"/>
    <col min="4" max="4" width="14.28125" style="7" customWidth="1"/>
    <col min="5" max="5" width="1.57421875" style="7" customWidth="1"/>
    <col min="6" max="6" width="17.8515625" style="7" customWidth="1"/>
    <col min="7" max="7" width="1.57421875" style="7" customWidth="1"/>
    <col min="8" max="8" width="16.421875" style="7" customWidth="1"/>
    <col min="9" max="9" width="1.57421875" style="7" customWidth="1"/>
    <col min="10" max="10" width="11.7109375" style="7" customWidth="1"/>
    <col min="11" max="11" width="1.57421875" style="7" customWidth="1"/>
    <col min="12" max="12" width="15.7109375" style="7" customWidth="1"/>
    <col min="13" max="16384" width="11.00390625" style="0" customWidth="1"/>
  </cols>
  <sheetData>
    <row r="1" spans="1:12" s="186" customFormat="1" ht="41.25" customHeight="1">
      <c r="A1" s="210" t="s">
        <v>265</v>
      </c>
      <c r="B1" s="210"/>
      <c r="C1" s="210"/>
      <c r="D1" s="210"/>
      <c r="E1" s="184"/>
      <c r="F1" s="184"/>
      <c r="G1" s="184"/>
      <c r="H1" s="184"/>
      <c r="I1" s="184"/>
      <c r="J1" s="184"/>
      <c r="K1" s="184"/>
      <c r="L1" s="211" t="s">
        <v>228</v>
      </c>
    </row>
    <row r="2" spans="2:12" s="186" customFormat="1" ht="25.5" customHeight="1">
      <c r="B2" s="212"/>
      <c r="C2" s="212"/>
      <c r="D2" s="213" t="s">
        <v>266</v>
      </c>
      <c r="E2" s="212"/>
      <c r="F2" s="212"/>
      <c r="G2" s="212"/>
      <c r="H2" s="212"/>
      <c r="I2" s="212"/>
      <c r="J2" s="212"/>
      <c r="K2" s="212"/>
      <c r="L2" s="212" t="s">
        <v>267</v>
      </c>
    </row>
    <row r="3" spans="2:12" s="186" customFormat="1" ht="12.75" customHeight="1">
      <c r="B3" s="197" t="s">
        <v>72</v>
      </c>
      <c r="C3" s="113"/>
      <c r="D3" s="213"/>
      <c r="E3" s="113"/>
      <c r="F3" s="113" t="s">
        <v>268</v>
      </c>
      <c r="G3" s="113"/>
      <c r="H3" s="113" t="s">
        <v>269</v>
      </c>
      <c r="I3" s="113"/>
      <c r="J3" s="113" t="s">
        <v>246</v>
      </c>
      <c r="K3" s="214"/>
      <c r="L3" s="7" t="s">
        <v>60</v>
      </c>
    </row>
    <row r="4" spans="2:12" ht="11.25" customHeight="1">
      <c r="B4" s="197"/>
      <c r="C4" s="198"/>
      <c r="D4" s="213"/>
      <c r="E4" s="198"/>
      <c r="F4" s="198"/>
      <c r="G4" s="198"/>
      <c r="H4" s="198"/>
      <c r="I4" s="198"/>
      <c r="J4" s="198" t="s">
        <v>247</v>
      </c>
      <c r="K4" s="131"/>
      <c r="L4" s="131" t="s">
        <v>85</v>
      </c>
    </row>
    <row r="5" spans="2:12" ht="15.75" customHeight="1">
      <c r="B5" s="131">
        <v>1</v>
      </c>
      <c r="D5" s="215"/>
      <c r="F5" s="132"/>
      <c r="H5" s="132"/>
      <c r="J5" s="199"/>
      <c r="L5" s="131"/>
    </row>
    <row r="6" spans="2:12" ht="17.25" customHeight="1">
      <c r="B6" s="131">
        <v>2</v>
      </c>
      <c r="D6" s="215"/>
      <c r="F6" s="132"/>
      <c r="H6" s="132"/>
      <c r="J6" s="199"/>
      <c r="L6" s="131"/>
    </row>
    <row r="7" spans="2:12" ht="17.25" customHeight="1">
      <c r="B7" s="131">
        <v>3</v>
      </c>
      <c r="D7" s="215"/>
      <c r="F7" s="132"/>
      <c r="H7" s="132"/>
      <c r="J7" s="199"/>
      <c r="L7" s="131"/>
    </row>
    <row r="8" spans="2:12" ht="17.25" customHeight="1">
      <c r="B8" s="131"/>
      <c r="D8" s="215"/>
      <c r="F8" s="132"/>
      <c r="H8" s="132"/>
      <c r="J8" s="199"/>
      <c r="L8" s="131"/>
    </row>
    <row r="9" spans="2:12" s="5" customFormat="1" ht="17.25" customHeight="1">
      <c r="B9" s="131"/>
      <c r="C9" s="207"/>
      <c r="D9" s="215"/>
      <c r="E9" s="7"/>
      <c r="F9" s="132"/>
      <c r="G9" s="7"/>
      <c r="H9" s="132"/>
      <c r="I9" s="7"/>
      <c r="J9" s="199"/>
      <c r="K9" s="207"/>
      <c r="L9" s="216"/>
    </row>
    <row r="10" spans="2:12" ht="17.25" customHeight="1">
      <c r="B10" s="131"/>
      <c r="D10" s="215"/>
      <c r="F10" s="132"/>
      <c r="H10" s="132"/>
      <c r="J10" s="199"/>
      <c r="L10" s="131"/>
    </row>
    <row r="11" spans="2:12" ht="17.25" customHeight="1">
      <c r="B11" s="131"/>
      <c r="D11" s="215"/>
      <c r="F11" s="132"/>
      <c r="H11" s="132"/>
      <c r="J11" s="199"/>
      <c r="L11" s="131"/>
    </row>
    <row r="12" spans="2:12" ht="17.25" customHeight="1">
      <c r="B12" s="131"/>
      <c r="D12" s="215"/>
      <c r="F12" s="132"/>
      <c r="H12" s="132"/>
      <c r="J12" s="199"/>
      <c r="L12" s="131"/>
    </row>
    <row r="13" spans="2:12" ht="17.25" customHeight="1">
      <c r="B13" s="131"/>
      <c r="D13" s="215"/>
      <c r="F13" s="132"/>
      <c r="H13" s="132"/>
      <c r="J13" s="199"/>
      <c r="L13" s="131"/>
    </row>
    <row r="14" spans="2:12" ht="17.25" customHeight="1">
      <c r="B14" s="131"/>
      <c r="D14" s="215"/>
      <c r="F14" s="132"/>
      <c r="H14" s="132"/>
      <c r="J14" s="199"/>
      <c r="L14" s="131"/>
    </row>
    <row r="15" spans="2:12" ht="17.25" customHeight="1">
      <c r="B15" s="131"/>
      <c r="D15" s="215"/>
      <c r="F15" s="132"/>
      <c r="H15" s="132"/>
      <c r="J15" s="199"/>
      <c r="L15" s="131"/>
    </row>
    <row r="16" spans="2:12" ht="17.25" customHeight="1">
      <c r="B16" s="131"/>
      <c r="D16" s="215"/>
      <c r="F16" s="132"/>
      <c r="H16" s="132"/>
      <c r="J16" s="199"/>
      <c r="L16" s="131"/>
    </row>
    <row r="17" spans="2:12" s="1" customFormat="1" ht="17.25" customHeight="1">
      <c r="B17" s="217"/>
      <c r="C17" s="218"/>
      <c r="D17" s="215"/>
      <c r="E17" s="7"/>
      <c r="F17" s="132"/>
      <c r="G17" s="7"/>
      <c r="H17" s="132"/>
      <c r="I17" s="7"/>
      <c r="J17" s="199"/>
      <c r="K17" s="218"/>
      <c r="L17" s="217"/>
    </row>
    <row r="18" spans="2:12" ht="17.25" customHeight="1">
      <c r="B18" s="131"/>
      <c r="D18" s="215"/>
      <c r="F18" s="132"/>
      <c r="H18" s="132"/>
      <c r="J18" s="199"/>
      <c r="L18" s="131"/>
    </row>
    <row r="19" spans="2:12" ht="17.25" customHeight="1">
      <c r="B19" s="131"/>
      <c r="D19" s="215"/>
      <c r="F19" s="132"/>
      <c r="H19" s="132"/>
      <c r="J19" s="199"/>
      <c r="L19" s="131"/>
    </row>
    <row r="20" spans="2:12" ht="17.25" customHeight="1">
      <c r="B20" s="219"/>
      <c r="C20" s="220"/>
      <c r="D20" s="215"/>
      <c r="F20" s="132"/>
      <c r="H20" s="132"/>
      <c r="J20" s="199"/>
      <c r="L20" s="131"/>
    </row>
    <row r="21" spans="2:12" ht="17.25" customHeight="1">
      <c r="B21" s="219"/>
      <c r="C21" s="220"/>
      <c r="D21" s="215"/>
      <c r="F21" s="132"/>
      <c r="H21" s="132"/>
      <c r="J21" s="199"/>
      <c r="L21" s="131"/>
    </row>
    <row r="22" spans="2:12" ht="17.25" customHeight="1">
      <c r="B22" s="219"/>
      <c r="C22" s="220"/>
      <c r="D22" s="215"/>
      <c r="F22" s="132"/>
      <c r="H22" s="132"/>
      <c r="J22" s="199"/>
      <c r="L22" s="131"/>
    </row>
    <row r="23" spans="2:12" ht="17.25" customHeight="1">
      <c r="B23" s="219"/>
      <c r="C23" s="220"/>
      <c r="D23" s="221"/>
      <c r="E23" s="220"/>
      <c r="F23" s="222"/>
      <c r="G23" s="220"/>
      <c r="H23" s="222"/>
      <c r="I23" s="220"/>
      <c r="J23" s="223"/>
      <c r="L23" s="131"/>
    </row>
    <row r="24" spans="2:12" ht="17.25" customHeight="1">
      <c r="B24" s="219"/>
      <c r="C24" s="220"/>
      <c r="D24" s="221"/>
      <c r="E24" s="220"/>
      <c r="F24" s="222"/>
      <c r="G24" s="220"/>
      <c r="H24" s="222"/>
      <c r="I24" s="220"/>
      <c r="J24" s="223"/>
      <c r="L24" s="131"/>
    </row>
    <row r="25" spans="2:12" ht="17.25" customHeight="1">
      <c r="B25" s="219"/>
      <c r="C25" s="220"/>
      <c r="D25" s="221"/>
      <c r="E25" s="220"/>
      <c r="F25" s="222"/>
      <c r="G25" s="220"/>
      <c r="H25" s="222"/>
      <c r="I25" s="220"/>
      <c r="J25" s="223"/>
      <c r="L25" s="131"/>
    </row>
    <row r="26" spans="2:12" ht="17.25" customHeight="1">
      <c r="B26" s="131"/>
      <c r="D26" s="215"/>
      <c r="F26" s="132"/>
      <c r="H26" s="132"/>
      <c r="J26" s="199"/>
      <c r="L26" s="131"/>
    </row>
    <row r="27" spans="2:12" ht="17.25" customHeight="1">
      <c r="B27" s="131"/>
      <c r="D27" s="215"/>
      <c r="F27" s="132"/>
      <c r="H27" s="132"/>
      <c r="J27" s="199"/>
      <c r="L27" s="131"/>
    </row>
    <row r="28" spans="2:12" ht="17.25" customHeight="1">
      <c r="B28" s="131"/>
      <c r="D28" s="215"/>
      <c r="F28" s="132"/>
      <c r="H28" s="132"/>
      <c r="J28" s="199"/>
      <c r="L28" s="131"/>
    </row>
    <row r="29" spans="2:12" ht="17.25" customHeight="1">
      <c r="B29" s="131"/>
      <c r="D29" s="215"/>
      <c r="F29" s="132"/>
      <c r="H29" s="132"/>
      <c r="J29" s="199"/>
      <c r="L29" s="131"/>
    </row>
    <row r="30" spans="2:12" ht="17.25" customHeight="1">
      <c r="B30" s="131"/>
      <c r="D30" s="215"/>
      <c r="F30" s="132"/>
      <c r="H30" s="132"/>
      <c r="J30" s="199"/>
      <c r="L30" s="131"/>
    </row>
    <row r="31" spans="2:12" ht="17.25" customHeight="1">
      <c r="B31" s="131"/>
      <c r="D31" s="215"/>
      <c r="F31" s="132"/>
      <c r="H31" s="132"/>
      <c r="J31" s="199"/>
      <c r="L31" s="131"/>
    </row>
    <row r="32" spans="2:12" ht="50.25" customHeight="1">
      <c r="B32" s="3" t="s">
        <v>270</v>
      </c>
      <c r="J32" s="199">
        <f>SUM(J5:J31)</f>
        <v>0</v>
      </c>
      <c r="K32" s="200" t="s">
        <v>271</v>
      </c>
      <c r="L32" s="200"/>
    </row>
    <row r="33" spans="2:12" ht="17.25" customHeight="1">
      <c r="B33" s="3" t="s">
        <v>272</v>
      </c>
      <c r="J33" s="199">
        <v>0</v>
      </c>
      <c r="K33" s="200" t="s">
        <v>247</v>
      </c>
      <c r="L33" s="200"/>
    </row>
    <row r="34" spans="2:12" ht="17.25" customHeight="1">
      <c r="B34" s="142" t="s">
        <v>273</v>
      </c>
      <c r="J34" s="209">
        <f>SUM(J32:J33)</f>
        <v>0</v>
      </c>
      <c r="K34" s="224" t="s">
        <v>247</v>
      </c>
      <c r="L34" s="224"/>
    </row>
    <row r="36" spans="2:12" s="205" customFormat="1" ht="14.25" customHeight="1">
      <c r="B36" s="203" t="s">
        <v>274</v>
      </c>
      <c r="C36" s="204"/>
      <c r="D36" s="204"/>
      <c r="E36" s="204"/>
      <c r="F36" s="204"/>
      <c r="G36" s="204"/>
      <c r="H36" s="204"/>
      <c r="I36" s="204"/>
      <c r="J36" s="204"/>
      <c r="K36" s="204"/>
      <c r="L36" s="204"/>
    </row>
    <row r="37" spans="2:12" s="205" customFormat="1" ht="17.25" customHeight="1">
      <c r="B37" s="203" t="s">
        <v>275</v>
      </c>
      <c r="C37" s="204"/>
      <c r="D37" s="204"/>
      <c r="E37" s="204"/>
      <c r="F37" s="204"/>
      <c r="G37" s="204"/>
      <c r="H37" s="204"/>
      <c r="I37" s="204"/>
      <c r="J37" s="204"/>
      <c r="K37" s="204"/>
      <c r="L37" s="204"/>
    </row>
    <row r="38" spans="2:12" s="205" customFormat="1" ht="9" customHeight="1">
      <c r="B38" s="203" t="s">
        <v>276</v>
      </c>
      <c r="C38" s="204"/>
      <c r="D38" s="204"/>
      <c r="E38" s="204"/>
      <c r="F38" s="204"/>
      <c r="G38" s="204"/>
      <c r="H38" s="204"/>
      <c r="I38" s="204"/>
      <c r="J38" s="204"/>
      <c r="K38" s="204"/>
      <c r="L38" s="204"/>
    </row>
    <row r="39" spans="2:12" s="205" customFormat="1" ht="18.75" customHeight="1">
      <c r="B39" s="203" t="s">
        <v>277</v>
      </c>
      <c r="C39" s="204"/>
      <c r="D39" s="204"/>
      <c r="E39" s="204"/>
      <c r="F39" s="204"/>
      <c r="G39" s="204"/>
      <c r="H39" s="204"/>
      <c r="I39" s="204"/>
      <c r="J39" s="204"/>
      <c r="K39" s="204"/>
      <c r="L39" s="204"/>
    </row>
    <row r="65536" ht="18.75" customHeight="1"/>
  </sheetData>
  <sheetProtection selectLockedCells="1" selectUnlockedCells="1"/>
  <mergeCells count="6">
    <mergeCell ref="A1:D1"/>
    <mergeCell ref="D2:D4"/>
    <mergeCell ref="B3:B4"/>
    <mergeCell ref="K32:L32"/>
    <mergeCell ref="K33:L33"/>
    <mergeCell ref="K34:L34"/>
  </mergeCells>
  <printOptions/>
  <pageMargins left="0.31527777777777777" right="0.31527777777777777" top="0.31527777777777777" bottom="0.25069444444444444"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40"/>
  <sheetViews>
    <sheetView workbookViewId="0" topLeftCell="A23">
      <selection activeCell="F11" sqref="F11"/>
    </sheetView>
  </sheetViews>
  <sheetFormatPr defaultColWidth="10.28125" defaultRowHeight="12.75"/>
  <cols>
    <col min="1" max="1" width="3.7109375" style="7" customWidth="1"/>
    <col min="2" max="2" width="3.7109375" style="0" customWidth="1"/>
    <col min="3" max="3" width="17.7109375" style="0" customWidth="1"/>
    <col min="4" max="4" width="16.7109375" style="0" customWidth="1"/>
    <col min="5" max="5" width="12.57421875" style="1" customWidth="1"/>
    <col min="6" max="6" width="78.421875" style="0" customWidth="1"/>
    <col min="7" max="16384" width="11.00390625" style="0" customWidth="1"/>
  </cols>
  <sheetData>
    <row r="1" spans="1:256" s="10" customFormat="1" ht="20.25" customHeight="1">
      <c r="A1" s="7"/>
      <c r="B1"/>
      <c r="C1" s="8" t="s">
        <v>41</v>
      </c>
      <c r="D1" s="9" t="s">
        <v>42</v>
      </c>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0" customFormat="1" ht="20.25" customHeight="1">
      <c r="A2" s="7"/>
      <c r="B2"/>
      <c r="C2" s="8" t="s">
        <v>43</v>
      </c>
      <c r="D2" s="9" t="s">
        <v>44</v>
      </c>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0" customFormat="1" ht="10.5" customHeight="1">
      <c r="A3" s="7"/>
      <c r="B3"/>
      <c r="C3" s="8"/>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1" customFormat="1" ht="15">
      <c r="A4" s="7"/>
      <c r="B4"/>
      <c r="C4" s="11" t="s">
        <v>1</v>
      </c>
      <c r="D4" s="11" t="s">
        <v>45</v>
      </c>
      <c r="E4" s="11" t="s">
        <v>46</v>
      </c>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1" customFormat="1" ht="10.5" customHeight="1">
      <c r="A5" s="7"/>
      <c r="B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1" customFormat="1" ht="15">
      <c r="A6" s="7">
        <v>1</v>
      </c>
      <c r="B6" s="12" t="s">
        <v>47</v>
      </c>
      <c r="C6" s="13" t="s">
        <v>48</v>
      </c>
      <c r="D6" s="13" t="s">
        <v>49</v>
      </c>
      <c r="E6" s="11">
        <f aca="true" t="shared" si="0" ref="E6:E40">IF(NOT(ISBLANK(D6)),IF(ISERROR(FIND(" ",D6)),D6,LEFT(D6,FIND(" ",D6))),"")</f>
        <v>0</v>
      </c>
      <c r="F6" s="14" t="s">
        <v>50</v>
      </c>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1" customFormat="1" ht="15">
      <c r="A7" s="7">
        <f aca="true" t="shared" si="1" ref="A7:A40">IF(NOT(ISBLANK(C7)),A6+1,"")</f>
        <v>2</v>
      </c>
      <c r="B7" s="12" t="s">
        <v>47</v>
      </c>
      <c r="C7" s="13" t="s">
        <v>48</v>
      </c>
      <c r="D7" s="13" t="s">
        <v>49</v>
      </c>
      <c r="E7" s="11">
        <f t="shared" si="0"/>
        <v>0</v>
      </c>
      <c r="F7" s="14" t="s">
        <v>51</v>
      </c>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1" customFormat="1" ht="15">
      <c r="A8" s="7">
        <f t="shared" si="1"/>
        <v>3</v>
      </c>
      <c r="B8" s="12" t="s">
        <v>47</v>
      </c>
      <c r="C8" s="13" t="s">
        <v>48</v>
      </c>
      <c r="D8" s="13" t="s">
        <v>49</v>
      </c>
      <c r="E8" s="11">
        <f t="shared" si="0"/>
        <v>0</v>
      </c>
      <c r="F8" s="14" t="s">
        <v>52</v>
      </c>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1" customFormat="1" ht="15">
      <c r="A9" s="7">
        <f t="shared" si="1"/>
        <v>4</v>
      </c>
      <c r="B9" s="12" t="s">
        <v>47</v>
      </c>
      <c r="C9" s="13" t="s">
        <v>48</v>
      </c>
      <c r="D9" s="13" t="s">
        <v>49</v>
      </c>
      <c r="E9" s="11">
        <f t="shared" si="0"/>
        <v>0</v>
      </c>
      <c r="F9" s="14" t="s">
        <v>53</v>
      </c>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1" customFormat="1" ht="15">
      <c r="A10" s="7">
        <f t="shared" si="1"/>
        <v>5</v>
      </c>
      <c r="B10" s="12" t="s">
        <v>47</v>
      </c>
      <c r="C10" s="13" t="s">
        <v>48</v>
      </c>
      <c r="D10" s="13" t="s">
        <v>49</v>
      </c>
      <c r="E10" s="11">
        <f t="shared" si="0"/>
        <v>0</v>
      </c>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1" customFormat="1" ht="15">
      <c r="A11" s="7">
        <f t="shared" si="1"/>
        <v>6</v>
      </c>
      <c r="B11" s="12" t="s">
        <v>47</v>
      </c>
      <c r="C11" s="13" t="s">
        <v>48</v>
      </c>
      <c r="D11" s="13" t="s">
        <v>49</v>
      </c>
      <c r="E11" s="11">
        <f t="shared" si="0"/>
        <v>0</v>
      </c>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1" customFormat="1" ht="15">
      <c r="A12" s="7">
        <f t="shared" si="1"/>
        <v>7</v>
      </c>
      <c r="B12" s="12" t="s">
        <v>47</v>
      </c>
      <c r="C12" s="13" t="s">
        <v>48</v>
      </c>
      <c r="D12" s="13" t="s">
        <v>49</v>
      </c>
      <c r="E12" s="11">
        <f t="shared" si="0"/>
        <v>0</v>
      </c>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1" customFormat="1" ht="15">
      <c r="A13" s="7">
        <f t="shared" si="1"/>
        <v>8</v>
      </c>
      <c r="B13" s="12" t="s">
        <v>47</v>
      </c>
      <c r="C13" s="13" t="s">
        <v>48</v>
      </c>
      <c r="D13" s="13" t="s">
        <v>49</v>
      </c>
      <c r="E13" s="11">
        <f t="shared" si="0"/>
        <v>0</v>
      </c>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1" customFormat="1" ht="15">
      <c r="A14" s="7">
        <f t="shared" si="1"/>
        <v>9</v>
      </c>
      <c r="B14" s="12" t="s">
        <v>47</v>
      </c>
      <c r="C14" s="13" t="s">
        <v>48</v>
      </c>
      <c r="D14" s="13" t="s">
        <v>49</v>
      </c>
      <c r="E14" s="11">
        <f t="shared" si="0"/>
        <v>0</v>
      </c>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 customFormat="1" ht="15">
      <c r="A15" s="7">
        <f t="shared" si="1"/>
        <v>10</v>
      </c>
      <c r="B15" s="12" t="s">
        <v>47</v>
      </c>
      <c r="C15" s="13" t="s">
        <v>48</v>
      </c>
      <c r="D15" s="13" t="s">
        <v>49</v>
      </c>
      <c r="E15" s="11">
        <f t="shared" si="0"/>
        <v>0</v>
      </c>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1" customFormat="1" ht="15">
      <c r="A16" s="7">
        <f t="shared" si="1"/>
        <v>11</v>
      </c>
      <c r="B16" s="12" t="s">
        <v>47</v>
      </c>
      <c r="C16" s="13" t="s">
        <v>48</v>
      </c>
      <c r="D16" s="13" t="s">
        <v>49</v>
      </c>
      <c r="E16" s="11">
        <f t="shared" si="0"/>
        <v>0</v>
      </c>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1" customFormat="1" ht="15">
      <c r="A17" s="7">
        <f t="shared" si="1"/>
        <v>12</v>
      </c>
      <c r="B17" s="12" t="s">
        <v>47</v>
      </c>
      <c r="C17" s="13" t="s">
        <v>48</v>
      </c>
      <c r="D17" s="13" t="s">
        <v>49</v>
      </c>
      <c r="E17" s="11">
        <f t="shared" si="0"/>
        <v>0</v>
      </c>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1" customFormat="1" ht="15">
      <c r="A18" s="7">
        <f t="shared" si="1"/>
        <v>13</v>
      </c>
      <c r="B18" s="12" t="s">
        <v>47</v>
      </c>
      <c r="C18" s="13" t="s">
        <v>48</v>
      </c>
      <c r="D18" s="13" t="s">
        <v>49</v>
      </c>
      <c r="E18" s="11">
        <f t="shared" si="0"/>
        <v>0</v>
      </c>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1" customFormat="1" ht="15">
      <c r="A19" s="7">
        <f t="shared" si="1"/>
        <v>14</v>
      </c>
      <c r="B19" s="12" t="s">
        <v>47</v>
      </c>
      <c r="C19" s="13" t="s">
        <v>48</v>
      </c>
      <c r="D19" s="13" t="s">
        <v>49</v>
      </c>
      <c r="E19" s="11">
        <f t="shared" si="0"/>
        <v>0</v>
      </c>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1" customFormat="1" ht="15">
      <c r="A20" s="7">
        <f t="shared" si="1"/>
        <v>15</v>
      </c>
      <c r="B20" s="12" t="s">
        <v>47</v>
      </c>
      <c r="C20" s="13" t="s">
        <v>48</v>
      </c>
      <c r="D20" s="13" t="s">
        <v>49</v>
      </c>
      <c r="E20" s="11">
        <f t="shared" si="0"/>
        <v>0</v>
      </c>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1" customFormat="1" ht="15">
      <c r="A21" s="7">
        <f t="shared" si="1"/>
        <v>16</v>
      </c>
      <c r="B21" s="12" t="s">
        <v>47</v>
      </c>
      <c r="C21" s="13" t="s">
        <v>48</v>
      </c>
      <c r="D21" s="13" t="s">
        <v>49</v>
      </c>
      <c r="E21" s="11">
        <f t="shared" si="0"/>
        <v>0</v>
      </c>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1" customFormat="1" ht="15">
      <c r="A22" s="7">
        <f t="shared" si="1"/>
        <v>17</v>
      </c>
      <c r="B22" s="12" t="s">
        <v>47</v>
      </c>
      <c r="C22" s="13" t="s">
        <v>48</v>
      </c>
      <c r="D22" s="13" t="s">
        <v>49</v>
      </c>
      <c r="E22" s="11">
        <f t="shared" si="0"/>
        <v>0</v>
      </c>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1" customFormat="1" ht="15">
      <c r="A23" s="7">
        <f t="shared" si="1"/>
        <v>18</v>
      </c>
      <c r="B23" s="12" t="s">
        <v>47</v>
      </c>
      <c r="C23" s="13" t="s">
        <v>48</v>
      </c>
      <c r="D23" s="13" t="s">
        <v>49</v>
      </c>
      <c r="E23" s="11">
        <f t="shared" si="0"/>
        <v>0</v>
      </c>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1" customFormat="1" ht="15">
      <c r="A24" s="7">
        <f t="shared" si="1"/>
        <v>19</v>
      </c>
      <c r="B24" s="12" t="s">
        <v>47</v>
      </c>
      <c r="C24" s="13" t="s">
        <v>48</v>
      </c>
      <c r="D24" s="13" t="s">
        <v>49</v>
      </c>
      <c r="E24" s="11">
        <f t="shared" si="0"/>
        <v>0</v>
      </c>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1" customFormat="1" ht="15">
      <c r="A25" s="7">
        <f t="shared" si="1"/>
        <v>20</v>
      </c>
      <c r="B25" s="12" t="s">
        <v>47</v>
      </c>
      <c r="C25" s="13" t="s">
        <v>48</v>
      </c>
      <c r="D25" s="13" t="s">
        <v>49</v>
      </c>
      <c r="E25" s="11">
        <f t="shared" si="0"/>
        <v>0</v>
      </c>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1" customFormat="1" ht="15">
      <c r="A26" s="7">
        <f t="shared" si="1"/>
        <v>21</v>
      </c>
      <c r="B26" s="12" t="s">
        <v>47</v>
      </c>
      <c r="C26" s="13" t="s">
        <v>48</v>
      </c>
      <c r="D26" s="13" t="s">
        <v>49</v>
      </c>
      <c r="E26" s="11">
        <f t="shared" si="0"/>
        <v>0</v>
      </c>
      <c r="F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1" customFormat="1" ht="15">
      <c r="A27" s="7">
        <f t="shared" si="1"/>
        <v>22</v>
      </c>
      <c r="B27" s="12" t="s">
        <v>47</v>
      </c>
      <c r="C27" s="13" t="s">
        <v>48</v>
      </c>
      <c r="D27" s="13" t="s">
        <v>49</v>
      </c>
      <c r="E27" s="11">
        <f t="shared" si="0"/>
        <v>0</v>
      </c>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1" customFormat="1" ht="15">
      <c r="A28" s="7">
        <f t="shared" si="1"/>
        <v>23</v>
      </c>
      <c r="B28" s="12" t="s">
        <v>47</v>
      </c>
      <c r="C28" s="13" t="s">
        <v>48</v>
      </c>
      <c r="D28" s="13" t="s">
        <v>49</v>
      </c>
      <c r="E28" s="11">
        <f t="shared" si="0"/>
        <v>0</v>
      </c>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5" customFormat="1" ht="15">
      <c r="A29" s="7">
        <f t="shared" si="1"/>
        <v>24</v>
      </c>
      <c r="B29" s="12" t="s">
        <v>47</v>
      </c>
      <c r="C29" s="13" t="s">
        <v>48</v>
      </c>
      <c r="D29" s="13" t="s">
        <v>49</v>
      </c>
      <c r="E29" s="11">
        <f t="shared" si="0"/>
        <v>0</v>
      </c>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11" customFormat="1" ht="15">
      <c r="A30" s="7">
        <f t="shared" si="1"/>
        <v>25</v>
      </c>
      <c r="B30" s="12" t="s">
        <v>47</v>
      </c>
      <c r="C30" s="13" t="s">
        <v>48</v>
      </c>
      <c r="D30" s="13" t="s">
        <v>49</v>
      </c>
      <c r="E30" s="11">
        <f t="shared" si="0"/>
        <v>0</v>
      </c>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5" customFormat="1" ht="15">
      <c r="A31" s="7">
        <f t="shared" si="1"/>
        <v>26</v>
      </c>
      <c r="B31" s="12" t="s">
        <v>47</v>
      </c>
      <c r="C31" s="13" t="s">
        <v>48</v>
      </c>
      <c r="D31" s="13" t="s">
        <v>49</v>
      </c>
      <c r="E31" s="11">
        <f t="shared" si="0"/>
        <v>0</v>
      </c>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11" customFormat="1" ht="15">
      <c r="A32" s="7">
        <f t="shared" si="1"/>
        <v>27</v>
      </c>
      <c r="B32" s="12" t="s">
        <v>47</v>
      </c>
      <c r="C32" s="13" t="s">
        <v>48</v>
      </c>
      <c r="D32" s="13" t="s">
        <v>49</v>
      </c>
      <c r="E32" s="11">
        <f t="shared" si="0"/>
        <v>0</v>
      </c>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1" customFormat="1" ht="15">
      <c r="A33" s="7">
        <f t="shared" si="1"/>
        <v>28</v>
      </c>
      <c r="B33" s="12" t="s">
        <v>47</v>
      </c>
      <c r="C33" s="13" t="s">
        <v>48</v>
      </c>
      <c r="D33" s="13" t="s">
        <v>49</v>
      </c>
      <c r="E33" s="11">
        <f t="shared" si="0"/>
        <v>0</v>
      </c>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15">
      <c r="A34" s="7">
        <f t="shared" si="1"/>
        <v>29</v>
      </c>
      <c r="B34" s="12" t="s">
        <v>47</v>
      </c>
      <c r="C34" s="13" t="s">
        <v>48</v>
      </c>
      <c r="D34" s="13" t="s">
        <v>49</v>
      </c>
      <c r="E34" s="11">
        <f t="shared" si="0"/>
        <v>0</v>
      </c>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11" customFormat="1" ht="15">
      <c r="A35" s="7">
        <f t="shared" si="1"/>
        <v>30</v>
      </c>
      <c r="B35" s="12" t="s">
        <v>47</v>
      </c>
      <c r="C35" s="13" t="s">
        <v>48</v>
      </c>
      <c r="D35" s="13" t="s">
        <v>49</v>
      </c>
      <c r="E35" s="11">
        <f t="shared" si="0"/>
        <v>0</v>
      </c>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5" ht="15">
      <c r="A36" s="7">
        <f t="shared" si="1"/>
        <v>31</v>
      </c>
      <c r="B36" s="12" t="s">
        <v>47</v>
      </c>
      <c r="C36" s="13" t="s">
        <v>48</v>
      </c>
      <c r="D36" s="13" t="s">
        <v>49</v>
      </c>
      <c r="E36" s="11">
        <f t="shared" si="0"/>
        <v>0</v>
      </c>
    </row>
    <row r="37" spans="1:5" ht="15">
      <c r="A37" s="7">
        <f t="shared" si="1"/>
        <v>32</v>
      </c>
      <c r="B37" s="12" t="s">
        <v>47</v>
      </c>
      <c r="C37" s="13" t="s">
        <v>48</v>
      </c>
      <c r="D37" s="13" t="s">
        <v>49</v>
      </c>
      <c r="E37" s="11">
        <f t="shared" si="0"/>
        <v>0</v>
      </c>
    </row>
    <row r="38" spans="1:5" ht="15">
      <c r="A38" s="7">
        <f t="shared" si="1"/>
        <v>0</v>
      </c>
      <c r="B38" s="17"/>
      <c r="C38" s="17"/>
      <c r="D38" s="17"/>
      <c r="E38" s="11">
        <f t="shared" si="0"/>
        <v>0</v>
      </c>
    </row>
    <row r="39" spans="1:5" ht="15">
      <c r="A39" s="7">
        <f t="shared" si="1"/>
        <v>0</v>
      </c>
      <c r="B39" s="17"/>
      <c r="C39" s="17"/>
      <c r="D39" s="17"/>
      <c r="E39" s="11">
        <f t="shared" si="0"/>
        <v>0</v>
      </c>
    </row>
    <row r="40" spans="1:5" ht="15">
      <c r="A40" s="7">
        <f t="shared" si="1"/>
        <v>0</v>
      </c>
      <c r="E40" s="11">
        <f t="shared" si="0"/>
        <v>0</v>
      </c>
    </row>
  </sheetData>
  <sheetProtection selectLockedCells="1" selectUnlockedCells="1"/>
  <printOptions/>
  <pageMargins left="0.31527777777777777" right="0.31527777777777777" top="0.31527777777777777" bottom="0.25069444444444444" header="0.5118055555555555" footer="0.5118055555555555"/>
  <pageSetup firstPageNumber="1" useFirstPageNumber="1" horizontalDpi="300" verticalDpi="300" orientation="portrait" paperSize="9"/>
  <legacyDrawing r:id="rId2"/>
</worksheet>
</file>

<file path=xl/worksheets/sheet20.xml><?xml version="1.0" encoding="utf-8"?>
<worksheet xmlns="http://schemas.openxmlformats.org/spreadsheetml/2006/main" xmlns:r="http://schemas.openxmlformats.org/officeDocument/2006/relationships">
  <dimension ref="A1:M24"/>
  <sheetViews>
    <sheetView workbookViewId="0" topLeftCell="A1">
      <selection activeCell="A1" sqref="A1"/>
    </sheetView>
  </sheetViews>
  <sheetFormatPr defaultColWidth="10.28125" defaultRowHeight="75.75" customHeight="1"/>
  <cols>
    <col min="1" max="2" width="2.57421875" style="0" customWidth="1"/>
    <col min="3" max="3" width="4.8515625" style="7" customWidth="1"/>
    <col min="4" max="5" width="1.57421875" style="7" customWidth="1"/>
    <col min="6" max="6" width="28.00390625" style="7" customWidth="1"/>
    <col min="7" max="7" width="1.57421875" style="7" customWidth="1"/>
    <col min="8" max="8" width="28.00390625" style="7" customWidth="1"/>
    <col min="9" max="9" width="1.57421875" style="7" customWidth="1"/>
    <col min="10" max="10" width="17.00390625" style="7" customWidth="1"/>
    <col min="11" max="11" width="1.57421875" style="0" customWidth="1"/>
    <col min="12" max="16384" width="11.00390625" style="0" customWidth="1"/>
  </cols>
  <sheetData>
    <row r="1" spans="1:13" s="186" customFormat="1" ht="24.75" customHeight="1">
      <c r="A1" s="210" t="s">
        <v>278</v>
      </c>
      <c r="B1" s="210"/>
      <c r="C1" s="210"/>
      <c r="D1" s="210"/>
      <c r="E1" s="210"/>
      <c r="F1" s="210"/>
      <c r="G1" s="184"/>
      <c r="H1" s="184"/>
      <c r="I1" s="184"/>
      <c r="J1" s="211" t="s">
        <v>228</v>
      </c>
      <c r="K1" s="184"/>
      <c r="L1" s="184"/>
      <c r="M1"/>
    </row>
    <row r="2" spans="2:10" ht="21.75" customHeight="1">
      <c r="B2" s="225" t="s">
        <v>279</v>
      </c>
      <c r="C2" s="200" t="s">
        <v>280</v>
      </c>
      <c r="F2" s="201"/>
      <c r="H2" s="200"/>
      <c r="J2" s="208"/>
    </row>
    <row r="3" spans="3:11" ht="21.75" customHeight="1">
      <c r="C3" s="200" t="s">
        <v>281</v>
      </c>
      <c r="J3" s="199">
        <f>Einnahmen</f>
        <v>5120</v>
      </c>
      <c r="K3" t="s">
        <v>247</v>
      </c>
    </row>
    <row r="4" spans="3:11" ht="21.75" customHeight="1">
      <c r="C4" s="200" t="s">
        <v>282</v>
      </c>
      <c r="J4" s="199">
        <f>Ausgaben</f>
        <v>0</v>
      </c>
      <c r="K4" t="s">
        <v>247</v>
      </c>
    </row>
    <row r="5" spans="3:11" ht="21.75" customHeight="1">
      <c r="C5" s="224" t="s">
        <v>283</v>
      </c>
      <c r="J5" s="209">
        <f>J3-J4</f>
        <v>5120</v>
      </c>
      <c r="K5" t="s">
        <v>247</v>
      </c>
    </row>
    <row r="6" spans="2:10" ht="56.25" customHeight="1">
      <c r="B6" t="s">
        <v>284</v>
      </c>
      <c r="C6" s="200" t="s">
        <v>285</v>
      </c>
      <c r="F6" s="201"/>
      <c r="H6" s="200"/>
      <c r="J6" s="208"/>
    </row>
    <row r="7" spans="3:10" ht="15" customHeight="1">
      <c r="C7" s="200" t="s">
        <v>286</v>
      </c>
      <c r="F7" s="201"/>
      <c r="H7" s="200"/>
      <c r="J7" s="226" t="s">
        <v>287</v>
      </c>
    </row>
    <row r="8" spans="3:11" ht="22.5" customHeight="1">
      <c r="C8" s="200" t="s">
        <v>288</v>
      </c>
      <c r="F8" s="201"/>
      <c r="G8" s="201"/>
      <c r="H8" s="201"/>
      <c r="J8" s="199"/>
      <c r="K8" t="s">
        <v>247</v>
      </c>
    </row>
    <row r="9" spans="3:11" ht="22.5" customHeight="1">
      <c r="C9" s="200" t="s">
        <v>289</v>
      </c>
      <c r="F9" s="201"/>
      <c r="G9" s="201"/>
      <c r="H9" s="201"/>
      <c r="J9" s="199"/>
      <c r="K9" t="s">
        <v>247</v>
      </c>
    </row>
    <row r="10" spans="3:11" ht="21.75" customHeight="1">
      <c r="C10" s="224" t="s">
        <v>290</v>
      </c>
      <c r="F10" s="201"/>
      <c r="H10" s="200"/>
      <c r="J10" s="227">
        <f>SUM(J8:J9)</f>
        <v>0</v>
      </c>
      <c r="K10" t="s">
        <v>247</v>
      </c>
    </row>
    <row r="11" spans="1:10" ht="56.25" customHeight="1">
      <c r="A11" t="s">
        <v>291</v>
      </c>
      <c r="C11" s="3"/>
      <c r="G11" s="141"/>
      <c r="H11" s="141"/>
      <c r="J11" s="208"/>
    </row>
    <row r="12" spans="1:11" ht="22.5" customHeight="1">
      <c r="A12" t="s">
        <v>292</v>
      </c>
      <c r="C12" s="142"/>
      <c r="J12" s="228"/>
      <c r="K12" s="2"/>
    </row>
    <row r="13" spans="1:11" ht="22.5" customHeight="1">
      <c r="A13" t="s">
        <v>293</v>
      </c>
      <c r="C13" s="142"/>
      <c r="J13" s="228"/>
      <c r="K13" s="2"/>
    </row>
    <row r="14" spans="1:11" ht="30.75" customHeight="1">
      <c r="A14" t="s">
        <v>294</v>
      </c>
      <c r="C14" s="142"/>
      <c r="J14" s="228"/>
      <c r="K14" s="2"/>
    </row>
    <row r="15" spans="1:11" ht="40.5" customHeight="1">
      <c r="A15" t="s">
        <v>295</v>
      </c>
      <c r="C15" s="142"/>
      <c r="J15" s="228"/>
      <c r="K15" s="2"/>
    </row>
    <row r="16" spans="1:11" ht="70.5" customHeight="1">
      <c r="A16" s="229"/>
      <c r="B16" s="229"/>
      <c r="C16" s="230"/>
      <c r="D16" s="131"/>
      <c r="E16" s="131"/>
      <c r="F16" s="131"/>
      <c r="J16" s="228"/>
      <c r="K16" s="2"/>
    </row>
    <row r="17" spans="1:11" ht="12.75" customHeight="1">
      <c r="A17" s="205" t="s">
        <v>296</v>
      </c>
      <c r="B17" s="205"/>
      <c r="C17" s="231"/>
      <c r="D17" s="204"/>
      <c r="E17" s="204"/>
      <c r="F17" s="204"/>
      <c r="J17" s="228"/>
      <c r="K17" s="2"/>
    </row>
    <row r="18" spans="1:11" ht="21.75" customHeight="1">
      <c r="A18" s="131"/>
      <c r="B18" s="131"/>
      <c r="C18" s="131"/>
      <c r="D18" s="131"/>
      <c r="E18" s="131"/>
      <c r="F18" s="131"/>
      <c r="G18" s="131"/>
      <c r="H18" s="131"/>
      <c r="I18" s="131"/>
      <c r="J18" s="131"/>
      <c r="K18" s="131"/>
    </row>
    <row r="19" spans="1:11" ht="19.5" customHeight="1">
      <c r="A19" s="232" t="s">
        <v>297</v>
      </c>
      <c r="C19" s="142"/>
      <c r="J19" s="228"/>
      <c r="K19" s="2"/>
    </row>
    <row r="20" spans="1:11" ht="19.5" customHeight="1">
      <c r="A20" s="1" t="s">
        <v>298</v>
      </c>
      <c r="C20" s="142"/>
      <c r="J20" s="228"/>
      <c r="K20" s="2"/>
    </row>
    <row r="21" spans="1:11" ht="19.5" customHeight="1">
      <c r="A21" s="1" t="s">
        <v>299</v>
      </c>
      <c r="C21" s="142"/>
      <c r="J21" s="228"/>
      <c r="K21" s="2"/>
    </row>
    <row r="22" spans="1:11" ht="66" customHeight="1">
      <c r="A22" s="229"/>
      <c r="B22" s="229"/>
      <c r="C22" s="230"/>
      <c r="D22" s="131"/>
      <c r="E22" s="131"/>
      <c r="F22" s="131"/>
      <c r="J22" s="228"/>
      <c r="K22" s="2"/>
    </row>
    <row r="23" spans="1:11" ht="12.75" customHeight="1">
      <c r="A23" s="205" t="s">
        <v>296</v>
      </c>
      <c r="B23" s="205"/>
      <c r="C23" s="231"/>
      <c r="D23" s="204"/>
      <c r="E23" s="204"/>
      <c r="F23" s="204"/>
      <c r="J23" s="228"/>
      <c r="K23" s="2"/>
    </row>
    <row r="24" spans="1:10" s="205" customFormat="1" ht="75.75" customHeight="1">
      <c r="A24"/>
      <c r="B24" s="203" t="s">
        <v>264</v>
      </c>
      <c r="C24"/>
      <c r="D24" s="204"/>
      <c r="E24" s="204"/>
      <c r="F24" s="204"/>
      <c r="G24" s="204"/>
      <c r="H24" s="204"/>
      <c r="I24" s="204"/>
      <c r="J24" s="204"/>
    </row>
  </sheetData>
  <sheetProtection selectLockedCells="1" selectUnlockedCells="1"/>
  <mergeCells count="1">
    <mergeCell ref="A1:F1"/>
  </mergeCells>
  <printOptions/>
  <pageMargins left="0.31527777777777777" right="0.31527777777777777" top="0.31527777777777777" bottom="0.25069444444444444"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43"/>
  <sheetViews>
    <sheetView workbookViewId="0" topLeftCell="A29">
      <selection activeCell="C41" sqref="C41"/>
    </sheetView>
  </sheetViews>
  <sheetFormatPr defaultColWidth="11.421875" defaultRowHeight="12.75"/>
  <cols>
    <col min="1" max="1" width="3.421875" style="18" customWidth="1"/>
    <col min="2" max="2" width="14.421875" style="18" customWidth="1"/>
    <col min="3" max="3" width="10.00390625" style="18" customWidth="1"/>
    <col min="4" max="4" width="30.140625" style="18" customWidth="1"/>
    <col min="5" max="5" width="25.8515625" style="18" customWidth="1"/>
    <col min="6" max="6" width="10.00390625" style="18" customWidth="1"/>
    <col min="7" max="16384" width="11.57421875" style="18" customWidth="1"/>
  </cols>
  <sheetData>
    <row r="1" spans="1:6" s="21" customFormat="1" ht="23.25" customHeight="1">
      <c r="A1" s="19" t="s">
        <v>54</v>
      </c>
      <c r="B1" s="20"/>
      <c r="C1" s="20"/>
      <c r="F1" s="22" t="s">
        <v>55</v>
      </c>
    </row>
    <row r="2" spans="1:6" s="21" customFormat="1" ht="7.5" customHeight="1">
      <c r="A2" s="23"/>
      <c r="F2" s="24"/>
    </row>
    <row r="3" spans="1:6" s="21" customFormat="1" ht="22.5" customHeight="1">
      <c r="A3" s="20" t="s">
        <v>56</v>
      </c>
      <c r="B3"/>
      <c r="C3" s="25" t="s">
        <v>57</v>
      </c>
      <c r="F3" s="26">
        <f>Klasse</f>
        <v>0</v>
      </c>
    </row>
    <row r="4" spans="1:6" s="21" customFormat="1" ht="51.75" customHeight="1">
      <c r="A4" s="27" t="s">
        <v>58</v>
      </c>
      <c r="B4" s="27"/>
      <c r="C4" s="27"/>
      <c r="D4" s="27"/>
      <c r="E4" s="27"/>
      <c r="F4" s="28">
        <f>Schuljahr</f>
        <v>0</v>
      </c>
    </row>
    <row r="5" spans="1:6" s="30" customFormat="1" ht="21" customHeight="1">
      <c r="A5" s="29" t="s">
        <v>59</v>
      </c>
      <c r="B5" s="29" t="s">
        <v>1</v>
      </c>
      <c r="C5" s="29" t="s">
        <v>45</v>
      </c>
      <c r="D5" s="29" t="s">
        <v>60</v>
      </c>
      <c r="E5" s="29" t="s">
        <v>61</v>
      </c>
      <c r="F5" s="29" t="s">
        <v>62</v>
      </c>
    </row>
    <row r="6" spans="1:6" ht="19.5" customHeight="1">
      <c r="A6" s="31">
        <f>IF(NOT(ISBLANK(Klassenliste!C6)),Klassenliste!A6,"")</f>
        <v>1</v>
      </c>
      <c r="B6" s="32">
        <f>IF(NOT(ISBLANK(Klassenliste!C6)),Klassenliste!C6,"")</f>
        <v>0</v>
      </c>
      <c r="C6" s="32">
        <f>IF(NOT(ISBLANK(Klassenliste!D6)),Klassenliste!E6,"")</f>
        <v>0</v>
      </c>
      <c r="D6" s="33"/>
      <c r="E6" s="33"/>
      <c r="F6" s="33"/>
    </row>
    <row r="7" spans="1:6" ht="19.5" customHeight="1">
      <c r="A7" s="31">
        <f>IF(NOT(ISBLANK(Klassenliste!C7)),Klassenliste!A7,"")</f>
        <v>2</v>
      </c>
      <c r="B7" s="32">
        <f>IF(NOT(ISBLANK(Klassenliste!C7)),Klassenliste!C7,"")</f>
        <v>0</v>
      </c>
      <c r="C7" s="32">
        <f>IF(NOT(ISBLANK(Klassenliste!D7)),Klassenliste!E7,"")</f>
        <v>0</v>
      </c>
      <c r="D7" s="33"/>
      <c r="E7" s="33"/>
      <c r="F7" s="33"/>
    </row>
    <row r="8" spans="1:6" ht="19.5" customHeight="1">
      <c r="A8" s="31">
        <f>IF(NOT(ISBLANK(Klassenliste!C8)),Klassenliste!A8,"")</f>
        <v>3</v>
      </c>
      <c r="B8" s="32">
        <f>IF(NOT(ISBLANK(Klassenliste!C8)),Klassenliste!C8,"")</f>
        <v>0</v>
      </c>
      <c r="C8" s="32">
        <f>IF(NOT(ISBLANK(Klassenliste!D8)),Klassenliste!E8,"")</f>
        <v>0</v>
      </c>
      <c r="D8" s="33"/>
      <c r="E8" s="33"/>
      <c r="F8" s="33"/>
    </row>
    <row r="9" spans="1:6" ht="19.5" customHeight="1">
      <c r="A9" s="31">
        <f>IF(NOT(ISBLANK(Klassenliste!C9)),Klassenliste!A9,"")</f>
        <v>4</v>
      </c>
      <c r="B9" s="32">
        <f>IF(NOT(ISBLANK(Klassenliste!C9)),Klassenliste!C9,"")</f>
        <v>0</v>
      </c>
      <c r="C9" s="32">
        <f>IF(NOT(ISBLANK(Klassenliste!D9)),Klassenliste!E9,"")</f>
        <v>0</v>
      </c>
      <c r="D9" s="33"/>
      <c r="E9" s="33"/>
      <c r="F9" s="33"/>
    </row>
    <row r="10" spans="1:6" ht="19.5" customHeight="1">
      <c r="A10" s="31">
        <f>IF(NOT(ISBLANK(Klassenliste!C10)),Klassenliste!A10,"")</f>
        <v>5</v>
      </c>
      <c r="B10" s="32">
        <f>IF(NOT(ISBLANK(Klassenliste!C10)),Klassenliste!C10,"")</f>
        <v>0</v>
      </c>
      <c r="C10" s="32">
        <f>IF(NOT(ISBLANK(Klassenliste!D10)),Klassenliste!E10,"")</f>
        <v>0</v>
      </c>
      <c r="D10" s="33"/>
      <c r="E10" s="33"/>
      <c r="F10" s="33"/>
    </row>
    <row r="11" spans="1:6" ht="19.5" customHeight="1">
      <c r="A11" s="31">
        <f>IF(NOT(ISBLANK(Klassenliste!C11)),Klassenliste!A11,"")</f>
        <v>6</v>
      </c>
      <c r="B11" s="32">
        <f>IF(NOT(ISBLANK(Klassenliste!C11)),Klassenliste!C11,"")</f>
        <v>0</v>
      </c>
      <c r="C11" s="32">
        <f>IF(NOT(ISBLANK(Klassenliste!D11)),Klassenliste!E11,"")</f>
        <v>0</v>
      </c>
      <c r="D11" s="33"/>
      <c r="E11" s="33"/>
      <c r="F11" s="33"/>
    </row>
    <row r="12" spans="1:6" ht="19.5" customHeight="1">
      <c r="A12" s="31">
        <f>IF(NOT(ISBLANK(Klassenliste!C12)),Klassenliste!A12,"")</f>
        <v>7</v>
      </c>
      <c r="B12" s="32">
        <f>IF(NOT(ISBLANK(Klassenliste!C12)),Klassenliste!C12,"")</f>
        <v>0</v>
      </c>
      <c r="C12" s="32">
        <f>IF(NOT(ISBLANK(Klassenliste!D12)),Klassenliste!E12,"")</f>
        <v>0</v>
      </c>
      <c r="D12" s="33"/>
      <c r="E12" s="33"/>
      <c r="F12" s="33"/>
    </row>
    <row r="13" spans="1:6" ht="19.5" customHeight="1">
      <c r="A13" s="31">
        <f>IF(NOT(ISBLANK(Klassenliste!C13)),Klassenliste!A13,"")</f>
        <v>8</v>
      </c>
      <c r="B13" s="32">
        <f>IF(NOT(ISBLANK(Klassenliste!C13)),Klassenliste!C13,"")</f>
        <v>0</v>
      </c>
      <c r="C13" s="32">
        <f>IF(NOT(ISBLANK(Klassenliste!D13)),Klassenliste!E13,"")</f>
        <v>0</v>
      </c>
      <c r="D13" s="33"/>
      <c r="E13" s="33"/>
      <c r="F13" s="33"/>
    </row>
    <row r="14" spans="1:6" ht="19.5" customHeight="1">
      <c r="A14" s="31">
        <f>IF(NOT(ISBLANK(Klassenliste!C14)),Klassenliste!A14,"")</f>
        <v>9</v>
      </c>
      <c r="B14" s="32">
        <f>IF(NOT(ISBLANK(Klassenliste!C14)),Klassenliste!C14,"")</f>
        <v>0</v>
      </c>
      <c r="C14" s="32">
        <f>IF(NOT(ISBLANK(Klassenliste!D14)),Klassenliste!E14,"")</f>
        <v>0</v>
      </c>
      <c r="D14" s="33"/>
      <c r="E14" s="33"/>
      <c r="F14" s="33"/>
    </row>
    <row r="15" spans="1:6" ht="19.5" customHeight="1">
      <c r="A15" s="31">
        <f>IF(NOT(ISBLANK(Klassenliste!C15)),Klassenliste!A15,"")</f>
        <v>10</v>
      </c>
      <c r="B15" s="32">
        <f>IF(NOT(ISBLANK(Klassenliste!C15)),Klassenliste!C15,"")</f>
        <v>0</v>
      </c>
      <c r="C15" s="32">
        <f>IF(NOT(ISBLANK(Klassenliste!D15)),Klassenliste!E15,"")</f>
        <v>0</v>
      </c>
      <c r="D15" s="33"/>
      <c r="E15" s="33"/>
      <c r="F15" s="33"/>
    </row>
    <row r="16" spans="1:6" ht="19.5" customHeight="1">
      <c r="A16" s="31">
        <f>IF(NOT(ISBLANK(Klassenliste!C16)),Klassenliste!A16,"")</f>
        <v>11</v>
      </c>
      <c r="B16" s="32">
        <f>IF(NOT(ISBLANK(Klassenliste!C16)),Klassenliste!C16,"")</f>
        <v>0</v>
      </c>
      <c r="C16" s="32">
        <f>IF(NOT(ISBLANK(Klassenliste!D16)),Klassenliste!E16,"")</f>
        <v>0</v>
      </c>
      <c r="D16" s="33"/>
      <c r="E16" s="33"/>
      <c r="F16" s="33"/>
    </row>
    <row r="17" spans="1:6" ht="19.5" customHeight="1">
      <c r="A17" s="31">
        <f>IF(NOT(ISBLANK(Klassenliste!C17)),Klassenliste!A17,"")</f>
        <v>12</v>
      </c>
      <c r="B17" s="32">
        <f>IF(NOT(ISBLANK(Klassenliste!C17)),Klassenliste!C17,"")</f>
        <v>0</v>
      </c>
      <c r="C17" s="32">
        <f>IF(NOT(ISBLANK(Klassenliste!D17)),Klassenliste!E17,"")</f>
        <v>0</v>
      </c>
      <c r="D17" s="33"/>
      <c r="E17" s="33"/>
      <c r="F17" s="33"/>
    </row>
    <row r="18" spans="1:6" ht="19.5" customHeight="1">
      <c r="A18" s="31">
        <f>IF(NOT(ISBLANK(Klassenliste!C18)),Klassenliste!A18,"")</f>
        <v>13</v>
      </c>
      <c r="B18" s="32">
        <f>IF(NOT(ISBLANK(Klassenliste!C18)),Klassenliste!C18,"")</f>
        <v>0</v>
      </c>
      <c r="C18" s="32">
        <f>IF(NOT(ISBLANK(Klassenliste!D18)),Klassenliste!E18,"")</f>
        <v>0</v>
      </c>
      <c r="D18" s="33"/>
      <c r="E18" s="33"/>
      <c r="F18" s="33"/>
    </row>
    <row r="19" spans="1:6" ht="19.5" customHeight="1">
      <c r="A19" s="31">
        <f>IF(NOT(ISBLANK(Klassenliste!C19)),Klassenliste!A19,"")</f>
        <v>14</v>
      </c>
      <c r="B19" s="32">
        <f>IF(NOT(ISBLANK(Klassenliste!C19)),Klassenliste!C19,"")</f>
        <v>0</v>
      </c>
      <c r="C19" s="32">
        <f>IF(NOT(ISBLANK(Klassenliste!D19)),Klassenliste!E19,"")</f>
        <v>0</v>
      </c>
      <c r="D19" s="33"/>
      <c r="E19" s="33"/>
      <c r="F19" s="33"/>
    </row>
    <row r="20" spans="1:6" ht="19.5" customHeight="1">
      <c r="A20" s="31">
        <f>IF(NOT(ISBLANK(Klassenliste!C20)),Klassenliste!A20,"")</f>
        <v>15</v>
      </c>
      <c r="B20" s="32">
        <f>IF(NOT(ISBLANK(Klassenliste!C20)),Klassenliste!C20,"")</f>
        <v>0</v>
      </c>
      <c r="C20" s="32">
        <f>IF(NOT(ISBLANK(Klassenliste!D20)),Klassenliste!E20,"")</f>
        <v>0</v>
      </c>
      <c r="D20" s="33"/>
      <c r="E20" s="33"/>
      <c r="F20" s="33"/>
    </row>
    <row r="21" spans="1:6" ht="19.5" customHeight="1">
      <c r="A21" s="31">
        <f>IF(NOT(ISBLANK(Klassenliste!C21)),Klassenliste!A21,"")</f>
        <v>16</v>
      </c>
      <c r="B21" s="32">
        <f>IF(NOT(ISBLANK(Klassenliste!C21)),Klassenliste!C21,"")</f>
        <v>0</v>
      </c>
      <c r="C21" s="32">
        <f>IF(NOT(ISBLANK(Klassenliste!D21)),Klassenliste!E21,"")</f>
        <v>0</v>
      </c>
      <c r="D21" s="33"/>
      <c r="E21" s="33"/>
      <c r="F21" s="33"/>
    </row>
    <row r="22" spans="1:6" ht="19.5" customHeight="1">
      <c r="A22" s="31">
        <f>IF(NOT(ISBLANK(Klassenliste!C22)),Klassenliste!A22,"")</f>
        <v>17</v>
      </c>
      <c r="B22" s="32">
        <f>IF(NOT(ISBLANK(Klassenliste!C22)),Klassenliste!C22,"")</f>
        <v>0</v>
      </c>
      <c r="C22" s="32">
        <f>IF(NOT(ISBLANK(Klassenliste!D22)),Klassenliste!E22,"")</f>
        <v>0</v>
      </c>
      <c r="D22" s="33"/>
      <c r="E22" s="33"/>
      <c r="F22" s="33"/>
    </row>
    <row r="23" spans="1:6" ht="19.5" customHeight="1">
      <c r="A23" s="31">
        <f>IF(NOT(ISBLANK(Klassenliste!C23)),Klassenliste!A23,"")</f>
        <v>18</v>
      </c>
      <c r="B23" s="32">
        <f>IF(NOT(ISBLANK(Klassenliste!C23)),Klassenliste!C23,"")</f>
        <v>0</v>
      </c>
      <c r="C23" s="32">
        <f>IF(NOT(ISBLANK(Klassenliste!D23)),Klassenliste!E23,"")</f>
        <v>0</v>
      </c>
      <c r="D23" s="33"/>
      <c r="E23" s="33"/>
      <c r="F23" s="33"/>
    </row>
    <row r="24" spans="1:6" ht="19.5" customHeight="1">
      <c r="A24" s="31">
        <f>IF(NOT(ISBLANK(Klassenliste!C24)),Klassenliste!A24,"")</f>
        <v>19</v>
      </c>
      <c r="B24" s="32">
        <f>IF(NOT(ISBLANK(Klassenliste!C24)),Klassenliste!C24,"")</f>
        <v>0</v>
      </c>
      <c r="C24" s="32">
        <f>IF(NOT(ISBLANK(Klassenliste!D24)),Klassenliste!E24,"")</f>
        <v>0</v>
      </c>
      <c r="D24" s="33"/>
      <c r="E24" s="33"/>
      <c r="F24" s="33"/>
    </row>
    <row r="25" spans="1:6" ht="19.5" customHeight="1">
      <c r="A25" s="31">
        <f>IF(NOT(ISBLANK(Klassenliste!C25)),Klassenliste!A25,"")</f>
        <v>20</v>
      </c>
      <c r="B25" s="32">
        <f>IF(NOT(ISBLANK(Klassenliste!C25)),Klassenliste!C25,"")</f>
        <v>0</v>
      </c>
      <c r="C25" s="32">
        <f>IF(NOT(ISBLANK(Klassenliste!D25)),Klassenliste!E25,"")</f>
        <v>0</v>
      </c>
      <c r="D25" s="33"/>
      <c r="E25" s="33"/>
      <c r="F25" s="33"/>
    </row>
    <row r="26" spans="1:6" ht="19.5" customHeight="1">
      <c r="A26" s="31">
        <f>IF(NOT(ISBLANK(Klassenliste!C26)),Klassenliste!A26,"")</f>
        <v>21</v>
      </c>
      <c r="B26" s="32">
        <f>IF(NOT(ISBLANK(Klassenliste!C26)),Klassenliste!C26,"")</f>
        <v>0</v>
      </c>
      <c r="C26" s="32">
        <f>IF(NOT(ISBLANK(Klassenliste!D26)),Klassenliste!E26,"")</f>
        <v>0</v>
      </c>
      <c r="D26" s="33"/>
      <c r="E26" s="33"/>
      <c r="F26" s="33"/>
    </row>
    <row r="27" spans="1:6" s="34" customFormat="1" ht="19.5" customHeight="1">
      <c r="A27" s="31">
        <f>IF(NOT(ISBLANK(Klassenliste!C27)),Klassenliste!A27,"")</f>
        <v>22</v>
      </c>
      <c r="B27" s="32">
        <f>IF(NOT(ISBLANK(Klassenliste!C27)),Klassenliste!C27,"")</f>
        <v>0</v>
      </c>
      <c r="C27" s="32">
        <f>IF(NOT(ISBLANK(Klassenliste!D27)),Klassenliste!E27,"")</f>
        <v>0</v>
      </c>
      <c r="D27" s="33"/>
      <c r="E27" s="33"/>
      <c r="F27" s="33"/>
    </row>
    <row r="28" spans="1:6" ht="19.5" customHeight="1">
      <c r="A28" s="31">
        <f>IF(NOT(ISBLANK(Klassenliste!C28)),Klassenliste!A28,"")</f>
        <v>23</v>
      </c>
      <c r="B28" s="32">
        <f>IF(NOT(ISBLANK(Klassenliste!C28)),Klassenliste!C28,"")</f>
        <v>0</v>
      </c>
      <c r="C28" s="32">
        <f>IF(NOT(ISBLANK(Klassenliste!D28)),Klassenliste!E28,"")</f>
        <v>0</v>
      </c>
      <c r="D28" s="33"/>
      <c r="E28" s="33"/>
      <c r="F28" s="33"/>
    </row>
    <row r="29" spans="1:6" s="34" customFormat="1" ht="19.5" customHeight="1">
      <c r="A29" s="31">
        <f>IF(NOT(ISBLANK(Klassenliste!C29)),Klassenliste!A29,"")</f>
        <v>24</v>
      </c>
      <c r="B29" s="32">
        <f>IF(NOT(ISBLANK(Klassenliste!C29)),Klassenliste!C29,"")</f>
        <v>0</v>
      </c>
      <c r="C29" s="32">
        <f>IF(NOT(ISBLANK(Klassenliste!D29)),Klassenliste!E29,"")</f>
        <v>0</v>
      </c>
      <c r="D29" s="33"/>
      <c r="E29" s="33"/>
      <c r="F29" s="33"/>
    </row>
    <row r="30" spans="1:6" ht="19.5" customHeight="1">
      <c r="A30" s="31">
        <f>IF(NOT(ISBLANK(Klassenliste!C30)),Klassenliste!A30,"")</f>
        <v>25</v>
      </c>
      <c r="B30" s="32">
        <f>IF(NOT(ISBLANK(Klassenliste!C30)),Klassenliste!C30,"")</f>
        <v>0</v>
      </c>
      <c r="C30" s="32">
        <f>IF(NOT(ISBLANK(Klassenliste!D30)),Klassenliste!E30,"")</f>
        <v>0</v>
      </c>
      <c r="D30" s="33"/>
      <c r="E30" s="33"/>
      <c r="F30" s="33"/>
    </row>
    <row r="31" spans="1:6" ht="19.5" customHeight="1">
      <c r="A31" s="31">
        <f>IF(NOT(ISBLANK(Klassenliste!C31)),Klassenliste!A31,"")</f>
        <v>26</v>
      </c>
      <c r="B31" s="32">
        <f>IF(NOT(ISBLANK(Klassenliste!C31)),Klassenliste!C31,"")</f>
        <v>0</v>
      </c>
      <c r="C31" s="32">
        <f>IF(NOT(ISBLANK(Klassenliste!D31)),Klassenliste!E31,"")</f>
        <v>0</v>
      </c>
      <c r="D31" s="33"/>
      <c r="E31" s="33"/>
      <c r="F31" s="33"/>
    </row>
    <row r="32" spans="1:6" s="34" customFormat="1" ht="19.5" customHeight="1">
      <c r="A32" s="31">
        <f>IF(NOT(ISBLANK(Klassenliste!C32)),Klassenliste!A32,"")</f>
        <v>27</v>
      </c>
      <c r="B32" s="32">
        <f>IF(NOT(ISBLANK(Klassenliste!C32)),Klassenliste!C32,"")</f>
        <v>0</v>
      </c>
      <c r="C32" s="32">
        <f>IF(NOT(ISBLANK(Klassenliste!D32)),Klassenliste!E32,"")</f>
        <v>0</v>
      </c>
      <c r="D32" s="33"/>
      <c r="E32" s="33"/>
      <c r="F32" s="33"/>
    </row>
    <row r="33" spans="1:6" ht="19.5" customHeight="1">
      <c r="A33" s="31">
        <f>IF(NOT(ISBLANK(Klassenliste!C33)),Klassenliste!A33,"")</f>
        <v>28</v>
      </c>
      <c r="B33" s="32">
        <f>IF(NOT(ISBLANK(Klassenliste!C33)),Klassenliste!C33,"")</f>
        <v>0</v>
      </c>
      <c r="C33" s="32">
        <f>IF(NOT(ISBLANK(Klassenliste!D33)),Klassenliste!E33,"")</f>
        <v>0</v>
      </c>
      <c r="D33" s="33"/>
      <c r="E33" s="33"/>
      <c r="F33" s="33"/>
    </row>
    <row r="34" spans="1:6" ht="19.5" customHeight="1">
      <c r="A34" s="31">
        <f>IF(NOT(ISBLANK(Klassenliste!C34)),Klassenliste!A34,"")</f>
        <v>29</v>
      </c>
      <c r="B34" s="32">
        <f>IF(NOT(ISBLANK(Klassenliste!C34)),Klassenliste!C34,"")</f>
        <v>0</v>
      </c>
      <c r="C34" s="32">
        <f>IF(NOT(ISBLANK(Klassenliste!D34)),Klassenliste!E34,"")</f>
        <v>0</v>
      </c>
      <c r="D34" s="33"/>
      <c r="E34" s="33"/>
      <c r="F34" s="33"/>
    </row>
    <row r="35" spans="1:6" ht="19.5" customHeight="1">
      <c r="A35" s="31">
        <f>IF(NOT(ISBLANK(Klassenliste!C35)),Klassenliste!A35,"")</f>
        <v>30</v>
      </c>
      <c r="B35" s="32">
        <f>IF(NOT(ISBLANK(Klassenliste!C35)),Klassenliste!C35,"")</f>
        <v>0</v>
      </c>
      <c r="C35" s="32">
        <f>IF(NOT(ISBLANK(Klassenliste!D35)),Klassenliste!E35,"")</f>
        <v>0</v>
      </c>
      <c r="D35" s="33"/>
      <c r="E35" s="33"/>
      <c r="F35" s="33"/>
    </row>
    <row r="36" spans="1:6" ht="19.5" customHeight="1">
      <c r="A36" s="31">
        <f>IF(NOT(ISBLANK(Klassenliste!C36)),Klassenliste!A36,"")</f>
        <v>31</v>
      </c>
      <c r="B36" s="32">
        <f>IF(NOT(ISBLANK(Klassenliste!C36)),Klassenliste!C36,"")</f>
        <v>0</v>
      </c>
      <c r="C36" s="32">
        <f>IF(NOT(ISBLANK(Klassenliste!D36)),Klassenliste!E36,"")</f>
        <v>0</v>
      </c>
      <c r="D36" s="33"/>
      <c r="E36" s="33"/>
      <c r="F36" s="33"/>
    </row>
    <row r="37" spans="1:6" ht="19.5" customHeight="1">
      <c r="A37" s="31">
        <f>IF(NOT(ISBLANK(Klassenliste!C37)),Klassenliste!A37,"")</f>
        <v>32</v>
      </c>
      <c r="B37" s="32">
        <f>IF(NOT(ISBLANK(Klassenliste!C37)),Klassenliste!C37,"")</f>
        <v>0</v>
      </c>
      <c r="C37" s="32">
        <f>IF(NOT(ISBLANK(Klassenliste!D37)),Klassenliste!E37,"")</f>
        <v>0</v>
      </c>
      <c r="D37" s="33"/>
      <c r="E37" s="33"/>
      <c r="F37" s="33"/>
    </row>
    <row r="38" spans="1:6" ht="19.5" customHeight="1">
      <c r="A38" s="31">
        <f>IF(NOT(ISBLANK(Klassenliste!C38)),Klassenliste!A38,"")</f>
        <v>0</v>
      </c>
      <c r="B38" s="32">
        <f>IF(NOT(ISBLANK(Klassenliste!C38)),Klassenliste!C38,"")</f>
        <v>0</v>
      </c>
      <c r="C38" s="32">
        <f>IF(NOT(ISBLANK(Klassenliste!D38)),Klassenliste!E38,"")</f>
        <v>0</v>
      </c>
      <c r="D38" s="33"/>
      <c r="E38" s="33"/>
      <c r="F38" s="33"/>
    </row>
    <row r="39" spans="1:6" ht="19.5" customHeight="1">
      <c r="A39" s="31">
        <f>IF(NOT(ISBLANK(Klassenliste!C39)),Klassenliste!A39,"")</f>
        <v>0</v>
      </c>
      <c r="B39" s="32">
        <f>IF(NOT(ISBLANK(Klassenliste!C39)),Klassenliste!C39,"")</f>
        <v>0</v>
      </c>
      <c r="C39" s="32">
        <f>IF(NOT(ISBLANK(Klassenliste!D39)),Klassenliste!E39,"")</f>
        <v>0</v>
      </c>
      <c r="D39" s="33"/>
      <c r="E39" s="33"/>
      <c r="F39" s="33"/>
    </row>
    <row r="40" spans="1:6" ht="19.5" customHeight="1">
      <c r="A40" s="31">
        <f>IF(NOT(ISBLANK(Klassenliste!C40)),Klassenliste!A40,"")</f>
        <v>0</v>
      </c>
      <c r="B40" s="32">
        <f>IF(NOT(ISBLANK(Klassenliste!C40)),Klassenliste!C40,"")</f>
        <v>0</v>
      </c>
      <c r="C40" s="32">
        <f>IF(NOT(ISBLANK(Klassenliste!D40)),Klassenliste!E40,"")</f>
        <v>0</v>
      </c>
      <c r="D40" s="33"/>
      <c r="E40" s="33"/>
      <c r="F40" s="33"/>
    </row>
    <row r="41" spans="1:4" s="21" customFormat="1" ht="41.25" customHeight="1">
      <c r="A41" s="21" t="s">
        <v>63</v>
      </c>
      <c r="B41"/>
      <c r="C41" s="35">
        <f ca="1">TODAY()</f>
        <v>42969</v>
      </c>
      <c r="D41" s="35"/>
    </row>
    <row r="42" ht="37.5" customHeight="1"/>
    <row r="43" s="36" customFormat="1" ht="12.75">
      <c r="A43" s="36" t="s">
        <v>64</v>
      </c>
    </row>
    <row r="44" ht="14.25" customHeight="1"/>
    <row r="45" ht="15"/>
    <row r="46" ht="15"/>
    <row r="47" ht="15"/>
    <row r="48" ht="15"/>
    <row r="49" ht="1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row r="65536" ht="12.75"/>
  </sheetData>
  <sheetProtection selectLockedCells="1" selectUnlockedCells="1"/>
  <mergeCells count="2">
    <mergeCell ref="A4:E4"/>
    <mergeCell ref="C41:D41"/>
  </mergeCells>
  <printOptions/>
  <pageMargins left="0.31527777777777777" right="0.31527777777777777" top="0.31527777777777777" bottom="0.25069444444444444"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G28"/>
  <sheetViews>
    <sheetView workbookViewId="0" topLeftCell="A22">
      <selection activeCell="C27" sqref="C27"/>
    </sheetView>
  </sheetViews>
  <sheetFormatPr defaultColWidth="11.421875" defaultRowHeight="12.75"/>
  <cols>
    <col min="1" max="1" width="7.57421875" style="18" customWidth="1"/>
    <col min="2" max="2" width="15.7109375" style="18" customWidth="1"/>
    <col min="3" max="3" width="14.8515625" style="18" customWidth="1"/>
    <col min="4" max="5" width="7.57421875" style="18" customWidth="1"/>
    <col min="6" max="6" width="15.7109375" style="18" customWidth="1"/>
    <col min="7" max="7" width="14.8515625" style="18" customWidth="1"/>
    <col min="8" max="16384" width="11.57421875" style="18" customWidth="1"/>
  </cols>
  <sheetData>
    <row r="1" spans="1:7" s="21" customFormat="1" ht="39.75" customHeight="1">
      <c r="A1" s="37" t="s">
        <v>65</v>
      </c>
      <c r="B1" s="37"/>
      <c r="C1" s="37"/>
      <c r="D1" s="37"/>
      <c r="E1" s="37"/>
      <c r="F1" s="37"/>
      <c r="G1" s="37"/>
    </row>
    <row r="2" spans="1:7" s="21" customFormat="1" ht="20.25" customHeight="1">
      <c r="A2" s="38" t="s">
        <v>66</v>
      </c>
      <c r="B2" s="38"/>
      <c r="C2" s="38"/>
      <c r="D2" s="38"/>
      <c r="E2" s="38"/>
      <c r="F2" s="38"/>
      <c r="G2" s="38"/>
    </row>
    <row r="3" spans="1:7" s="21" customFormat="1" ht="24.75" customHeight="1">
      <c r="A3" s="37" t="s">
        <v>67</v>
      </c>
      <c r="B3" s="37"/>
      <c r="C3" s="37"/>
      <c r="D3" s="37"/>
      <c r="E3" s="37"/>
      <c r="F3" s="37"/>
      <c r="G3" s="37"/>
    </row>
    <row r="4" spans="1:7" s="21" customFormat="1" ht="40.5" customHeight="1">
      <c r="A4" s="37">
        <f>CONCATENATE(Klassenliste!C1,"  ",Klasse)</f>
        <v>0</v>
      </c>
      <c r="B4" s="37"/>
      <c r="C4" s="37"/>
      <c r="D4" s="37"/>
      <c r="E4" s="37"/>
      <c r="F4" s="37"/>
      <c r="G4" s="37"/>
    </row>
    <row r="5" spans="1:7" s="21" customFormat="1" ht="7.5" customHeight="1">
      <c r="A5" s="39"/>
      <c r="B5" s="40"/>
      <c r="C5" s="40"/>
      <c r="D5" s="40"/>
      <c r="E5" s="40"/>
      <c r="F5" s="40"/>
      <c r="G5" s="40"/>
    </row>
    <row r="6" spans="1:7" ht="27" customHeight="1">
      <c r="A6" s="41" t="s">
        <v>9</v>
      </c>
      <c r="B6" s="41"/>
      <c r="C6" s="41"/>
      <c r="D6" s="41"/>
      <c r="E6" s="41"/>
      <c r="F6" s="41"/>
      <c r="G6" s="41"/>
    </row>
    <row r="7" spans="1:7" ht="11.25" customHeight="1">
      <c r="A7" s="42"/>
      <c r="B7" s="43"/>
      <c r="C7" s="43"/>
      <c r="D7" s="43"/>
      <c r="E7" s="43"/>
      <c r="F7" s="43"/>
      <c r="G7" s="43"/>
    </row>
    <row r="8" spans="1:7" s="30" customFormat="1" ht="29.25" customHeight="1">
      <c r="A8" s="29" t="s">
        <v>68</v>
      </c>
      <c r="B8" s="29" t="s">
        <v>1</v>
      </c>
      <c r="C8" s="29" t="s">
        <v>45</v>
      </c>
      <c r="D8" s="44"/>
      <c r="E8" s="29" t="s">
        <v>68</v>
      </c>
      <c r="F8" s="29" t="s">
        <v>1</v>
      </c>
      <c r="G8" s="29" t="s">
        <v>45</v>
      </c>
    </row>
    <row r="9" spans="1:7" ht="21.75" customHeight="1">
      <c r="A9" s="45">
        <f>IF(NOT(ISBLANK(Klassenliste!A6)),Klassenliste!A6,"")</f>
        <v>1</v>
      </c>
      <c r="B9" s="33">
        <f>IF(NOT(ISBLANK(Klassenliste!C6)),Klassenliste!C6,"")</f>
        <v>0</v>
      </c>
      <c r="C9" s="33">
        <f>IF(NOT(ISBLANK(Klassenliste!D6)),Klassenliste!E6,"")</f>
        <v>0</v>
      </c>
      <c r="D9" s="46"/>
      <c r="E9" s="45">
        <f>IF(NOT(ISBLANK(Klassenliste!A23)),Klassenliste!A23,"")</f>
        <v>18</v>
      </c>
      <c r="F9" s="47">
        <f>IF(NOT(ISBLANK(Klassenliste!C23)),Klassenliste!C23,"")</f>
        <v>0</v>
      </c>
      <c r="G9" s="47">
        <f>IF(NOT(ISBLANK(Klassenliste!D23)),Klassenliste!D23,"")</f>
        <v>0</v>
      </c>
    </row>
    <row r="10" spans="1:7" ht="21.75" customHeight="1">
      <c r="A10" s="45">
        <f>IF(NOT(ISBLANK(Klassenliste!A7)),Klassenliste!A7,"")</f>
        <v>2</v>
      </c>
      <c r="B10" s="33">
        <f>IF(NOT(ISBLANK(Klassenliste!C7)),Klassenliste!C7,"")</f>
        <v>0</v>
      </c>
      <c r="C10" s="33">
        <f>IF(NOT(ISBLANK(Klassenliste!D7)),Klassenliste!E7,"")</f>
        <v>0</v>
      </c>
      <c r="D10" s="48"/>
      <c r="E10" s="45">
        <f>IF(NOT(ISBLANK(Klassenliste!A24)),Klassenliste!A24,"")</f>
        <v>19</v>
      </c>
      <c r="F10" s="47">
        <f>IF(NOT(ISBLANK(Klassenliste!C24)),Klassenliste!C24,"")</f>
        <v>0</v>
      </c>
      <c r="G10" s="47">
        <f>IF(NOT(ISBLANK(Klassenliste!D24)),Klassenliste!D24,"")</f>
        <v>0</v>
      </c>
    </row>
    <row r="11" spans="1:7" ht="21.75" customHeight="1">
      <c r="A11" s="45">
        <f>IF(NOT(ISBLANK(Klassenliste!A8)),Klassenliste!A8,"")</f>
        <v>3</v>
      </c>
      <c r="B11" s="33">
        <f>IF(NOT(ISBLANK(Klassenliste!C8)),Klassenliste!C8,"")</f>
        <v>0</v>
      </c>
      <c r="C11" s="33">
        <f>IF(NOT(ISBLANK(Klassenliste!D8)),Klassenliste!E8,"")</f>
        <v>0</v>
      </c>
      <c r="D11" s="48"/>
      <c r="E11" s="45">
        <f>IF(NOT(ISBLANK(Klassenliste!A25)),Klassenliste!A25,"")</f>
        <v>20</v>
      </c>
      <c r="F11" s="47">
        <f>IF(NOT(ISBLANK(Klassenliste!C25)),Klassenliste!C25,"")</f>
        <v>0</v>
      </c>
      <c r="G11" s="47">
        <f>IF(NOT(ISBLANK(Klassenliste!D25)),Klassenliste!D25,"")</f>
        <v>0</v>
      </c>
    </row>
    <row r="12" spans="1:7" ht="21.75" customHeight="1">
      <c r="A12" s="45">
        <f>IF(NOT(ISBLANK(Klassenliste!A9)),Klassenliste!A9,"")</f>
        <v>4</v>
      </c>
      <c r="B12" s="33">
        <f>IF(NOT(ISBLANK(Klassenliste!C9)),Klassenliste!C9,"")</f>
        <v>0</v>
      </c>
      <c r="C12" s="33">
        <f>IF(NOT(ISBLANK(Klassenliste!D9)),Klassenliste!E9,"")</f>
        <v>0</v>
      </c>
      <c r="D12" s="46"/>
      <c r="E12" s="45">
        <f>IF(NOT(ISBLANK(Klassenliste!A26)),Klassenliste!A26,"")</f>
        <v>21</v>
      </c>
      <c r="F12" s="47">
        <f>IF(NOT(ISBLANK(Klassenliste!C26)),Klassenliste!C26,"")</f>
        <v>0</v>
      </c>
      <c r="G12" s="47">
        <f>IF(NOT(ISBLANK(Klassenliste!D26)),Klassenliste!D26,"")</f>
        <v>0</v>
      </c>
    </row>
    <row r="13" spans="1:7" ht="21.75" customHeight="1">
      <c r="A13" s="45">
        <f>IF(NOT(ISBLANK(Klassenliste!A10)),Klassenliste!A10,"")</f>
        <v>5</v>
      </c>
      <c r="B13" s="33">
        <f>IF(NOT(ISBLANK(Klassenliste!C10)),Klassenliste!C10,"")</f>
        <v>0</v>
      </c>
      <c r="C13" s="33">
        <f>IF(NOT(ISBLANK(Klassenliste!D10)),Klassenliste!E10,"")</f>
        <v>0</v>
      </c>
      <c r="D13" s="46"/>
      <c r="E13" s="45">
        <f>IF(NOT(ISBLANK(Klassenliste!A27)),Klassenliste!A27,"")</f>
        <v>22</v>
      </c>
      <c r="F13" s="47">
        <f>IF(NOT(ISBLANK(Klassenliste!C27)),Klassenliste!C27,"")</f>
        <v>0</v>
      </c>
      <c r="G13" s="47">
        <f>IF(NOT(ISBLANK(Klassenliste!D27)),Klassenliste!D27,"")</f>
        <v>0</v>
      </c>
    </row>
    <row r="14" spans="1:7" ht="21.75" customHeight="1">
      <c r="A14" s="45">
        <f>IF(NOT(ISBLANK(Klassenliste!A11)),Klassenliste!A11,"")</f>
        <v>6</v>
      </c>
      <c r="B14" s="33">
        <f>IF(NOT(ISBLANK(Klassenliste!C11)),Klassenliste!C11,"")</f>
        <v>0</v>
      </c>
      <c r="C14" s="33">
        <f>IF(NOT(ISBLANK(Klassenliste!D11)),Klassenliste!E11,"")</f>
        <v>0</v>
      </c>
      <c r="D14" s="48"/>
      <c r="E14" s="45">
        <f>IF(NOT(ISBLANK(Klassenliste!A28)),Klassenliste!A28,"")</f>
        <v>23</v>
      </c>
      <c r="F14" s="47">
        <f>IF(NOT(ISBLANK(Klassenliste!C28)),Klassenliste!C28,"")</f>
        <v>0</v>
      </c>
      <c r="G14" s="47">
        <f>IF(NOT(ISBLANK(Klassenliste!D28)),Klassenliste!D28,"")</f>
        <v>0</v>
      </c>
    </row>
    <row r="15" spans="1:7" ht="21.75" customHeight="1">
      <c r="A15" s="45">
        <f>IF(NOT(ISBLANK(Klassenliste!A12)),Klassenliste!A12,"")</f>
        <v>7</v>
      </c>
      <c r="B15" s="33">
        <f>IF(NOT(ISBLANK(Klassenliste!C12)),Klassenliste!C12,"")</f>
        <v>0</v>
      </c>
      <c r="C15" s="33">
        <f>IF(NOT(ISBLANK(Klassenliste!D12)),Klassenliste!E12,"")</f>
        <v>0</v>
      </c>
      <c r="D15" s="48"/>
      <c r="E15" s="45">
        <f>IF(NOT(ISBLANK(Klassenliste!A29)),Klassenliste!A29,"")</f>
        <v>24</v>
      </c>
      <c r="F15" s="47">
        <f>IF(NOT(ISBLANK(Klassenliste!C29)),Klassenliste!C29,"")</f>
        <v>0</v>
      </c>
      <c r="G15" s="47">
        <f>IF(NOT(ISBLANK(Klassenliste!D29)),Klassenliste!D29,"")</f>
        <v>0</v>
      </c>
    </row>
    <row r="16" spans="1:7" ht="21.75" customHeight="1">
      <c r="A16" s="45">
        <f>IF(NOT(ISBLANK(Klassenliste!A13)),Klassenliste!A13,"")</f>
        <v>8</v>
      </c>
      <c r="B16" s="33">
        <f>IF(NOT(ISBLANK(Klassenliste!C13)),Klassenliste!C13,"")</f>
        <v>0</v>
      </c>
      <c r="C16" s="33">
        <f>IF(NOT(ISBLANK(Klassenliste!D13)),Klassenliste!E13,"")</f>
        <v>0</v>
      </c>
      <c r="D16" s="48"/>
      <c r="E16" s="45">
        <f>IF(NOT(ISBLANK(Klassenliste!A30)),Klassenliste!A30,"")</f>
        <v>25</v>
      </c>
      <c r="F16" s="47">
        <f>IF(NOT(ISBLANK(Klassenliste!C30)),Klassenliste!C30,"")</f>
        <v>0</v>
      </c>
      <c r="G16" s="47">
        <f>IF(NOT(ISBLANK(Klassenliste!D30)),Klassenliste!D30,"")</f>
        <v>0</v>
      </c>
    </row>
    <row r="17" spans="1:7" ht="21.75" customHeight="1">
      <c r="A17" s="45">
        <f>IF(NOT(ISBLANK(Klassenliste!A14)),Klassenliste!A14,"")</f>
        <v>9</v>
      </c>
      <c r="B17" s="33">
        <f>IF(NOT(ISBLANK(Klassenliste!C14)),Klassenliste!C14,"")</f>
        <v>0</v>
      </c>
      <c r="C17" s="33">
        <f>IF(NOT(ISBLANK(Klassenliste!D14)),Klassenliste!E14,"")</f>
        <v>0</v>
      </c>
      <c r="D17" s="48"/>
      <c r="E17" s="45">
        <f>IF(NOT(ISBLANK(Klassenliste!A31)),Klassenliste!A31,"")</f>
        <v>26</v>
      </c>
      <c r="F17" s="47">
        <f>IF(NOT(ISBLANK(Klassenliste!C31)),Klassenliste!C31,"")</f>
        <v>0</v>
      </c>
      <c r="G17" s="47">
        <f>IF(NOT(ISBLANK(Klassenliste!D31)),Klassenliste!D31,"")</f>
        <v>0</v>
      </c>
    </row>
    <row r="18" spans="1:7" ht="21.75" customHeight="1">
      <c r="A18" s="45">
        <f>IF(NOT(ISBLANK(Klassenliste!A15)),Klassenliste!A15,"")</f>
        <v>10</v>
      </c>
      <c r="B18" s="33">
        <f>IF(NOT(ISBLANK(Klassenliste!C15)),Klassenliste!C15,"")</f>
        <v>0</v>
      </c>
      <c r="C18" s="33">
        <f>IF(NOT(ISBLANK(Klassenliste!D15)),Klassenliste!E15,"")</f>
        <v>0</v>
      </c>
      <c r="D18" s="49"/>
      <c r="E18" s="45">
        <f>IF(NOT(ISBLANK(Klassenliste!A32)),Klassenliste!A32,"")</f>
        <v>27</v>
      </c>
      <c r="F18" s="47">
        <f>IF(NOT(ISBLANK(Klassenliste!C32)),Klassenliste!C32,"")</f>
        <v>0</v>
      </c>
      <c r="G18" s="47">
        <f>IF(NOT(ISBLANK(Klassenliste!D32)),Klassenliste!D32,"")</f>
        <v>0</v>
      </c>
    </row>
    <row r="19" spans="1:7" ht="21.75" customHeight="1">
      <c r="A19" s="45">
        <f>IF(NOT(ISBLANK(Klassenliste!A16)),Klassenliste!A16,"")</f>
        <v>11</v>
      </c>
      <c r="B19" s="33">
        <f>IF(NOT(ISBLANK(Klassenliste!C16)),Klassenliste!C16,"")</f>
        <v>0</v>
      </c>
      <c r="C19" s="33">
        <f>IF(NOT(ISBLANK(Klassenliste!D16)),Klassenliste!E16,"")</f>
        <v>0</v>
      </c>
      <c r="D19" s="48"/>
      <c r="E19" s="45">
        <f>IF(NOT(ISBLANK(Klassenliste!A33)),Klassenliste!A33,"")</f>
        <v>28</v>
      </c>
      <c r="F19" s="47">
        <f>IF(NOT(ISBLANK(Klassenliste!C33)),Klassenliste!C33,"")</f>
        <v>0</v>
      </c>
      <c r="G19" s="47">
        <f>IF(NOT(ISBLANK(Klassenliste!D33)),Klassenliste!D33,"")</f>
        <v>0</v>
      </c>
    </row>
    <row r="20" spans="1:7" ht="21.75" customHeight="1">
      <c r="A20" s="45">
        <f>IF(NOT(ISBLANK(Klassenliste!A17)),Klassenliste!A17,"")</f>
        <v>12</v>
      </c>
      <c r="B20" s="33">
        <f>IF(NOT(ISBLANK(Klassenliste!C17)),Klassenliste!C17,"")</f>
        <v>0</v>
      </c>
      <c r="C20" s="33">
        <f>IF(NOT(ISBLANK(Klassenliste!D17)),Klassenliste!E17,"")</f>
        <v>0</v>
      </c>
      <c r="D20" s="48"/>
      <c r="E20" s="45">
        <f>IF(NOT(ISBLANK(Klassenliste!A34)),Klassenliste!A34,"")</f>
        <v>29</v>
      </c>
      <c r="F20" s="47">
        <f>IF(NOT(ISBLANK(Klassenliste!C34)),Klassenliste!C34,"")</f>
        <v>0</v>
      </c>
      <c r="G20" s="47">
        <f>IF(NOT(ISBLANK(Klassenliste!D34)),Klassenliste!D34,"")</f>
        <v>0</v>
      </c>
    </row>
    <row r="21" spans="1:7" ht="21.75" customHeight="1">
      <c r="A21" s="45">
        <f>IF(NOT(ISBLANK(Klassenliste!A18)),Klassenliste!A18,"")</f>
        <v>13</v>
      </c>
      <c r="B21" s="33">
        <f>IF(NOT(ISBLANK(Klassenliste!C18)),Klassenliste!C18,"")</f>
        <v>0</v>
      </c>
      <c r="C21" s="33">
        <f>IF(NOT(ISBLANK(Klassenliste!D18)),Klassenliste!E18,"")</f>
        <v>0</v>
      </c>
      <c r="D21" s="46"/>
      <c r="E21" s="45">
        <f>IF(NOT(ISBLANK(Klassenliste!A35)),Klassenliste!A35,"")</f>
        <v>30</v>
      </c>
      <c r="F21" s="47">
        <f>IF(NOT(ISBLANK(Klassenliste!C35)),Klassenliste!C35,"")</f>
        <v>0</v>
      </c>
      <c r="G21" s="47">
        <f>IF(NOT(ISBLANK(Klassenliste!D35)),Klassenliste!D35,"")</f>
        <v>0</v>
      </c>
    </row>
    <row r="22" spans="1:7" ht="21.75" customHeight="1">
      <c r="A22" s="45">
        <f>IF(NOT(ISBLANK(Klassenliste!A19)),Klassenliste!A19,"")</f>
        <v>14</v>
      </c>
      <c r="B22" s="33">
        <f>IF(NOT(ISBLANK(Klassenliste!C19)),Klassenliste!C19,"")</f>
        <v>0</v>
      </c>
      <c r="C22" s="33">
        <f>IF(NOT(ISBLANK(Klassenliste!D19)),Klassenliste!E19,"")</f>
        <v>0</v>
      </c>
      <c r="D22" s="48"/>
      <c r="E22" s="45">
        <f>IF(NOT(ISBLANK(Klassenliste!A36)),Klassenliste!A36,"")</f>
        <v>31</v>
      </c>
      <c r="F22" s="47">
        <f>IF(NOT(ISBLANK(Klassenliste!C36)),Klassenliste!C36,"")</f>
        <v>0</v>
      </c>
      <c r="G22" s="47">
        <f>IF(NOT(ISBLANK(Klassenliste!D36)),Klassenliste!D36,"")</f>
        <v>0</v>
      </c>
    </row>
    <row r="23" spans="1:7" ht="21.75" customHeight="1">
      <c r="A23" s="45">
        <f>IF(NOT(ISBLANK(Klassenliste!A20)),Klassenliste!A20,"")</f>
        <v>15</v>
      </c>
      <c r="B23" s="33">
        <f>IF(NOT(ISBLANK(Klassenliste!C20)),Klassenliste!C20,"")</f>
        <v>0</v>
      </c>
      <c r="C23" s="33">
        <f>IF(NOT(ISBLANK(Klassenliste!D20)),Klassenliste!E20,"")</f>
        <v>0</v>
      </c>
      <c r="D23" s="48"/>
      <c r="E23" s="45">
        <f>IF(NOT(ISBLANK(Klassenliste!A37)),Klassenliste!A37,"")</f>
        <v>32</v>
      </c>
      <c r="F23" s="47">
        <f>IF(NOT(ISBLANK(Klassenliste!C37)),Klassenliste!C37,"")</f>
        <v>0</v>
      </c>
      <c r="G23" s="47">
        <f>IF(NOT(ISBLANK(Klassenliste!D37)),Klassenliste!D37,"")</f>
        <v>0</v>
      </c>
    </row>
    <row r="24" spans="1:7" ht="21.75" customHeight="1">
      <c r="A24" s="45">
        <f>IF(NOT(ISBLANK(Klassenliste!A21)),Klassenliste!A21,"")</f>
        <v>16</v>
      </c>
      <c r="B24" s="33">
        <f>IF(NOT(ISBLANK(Klassenliste!C21)),Klassenliste!C21,"")</f>
        <v>0</v>
      </c>
      <c r="C24" s="33">
        <f>IF(NOT(ISBLANK(Klassenliste!D21)),Klassenliste!E21,"")</f>
        <v>0</v>
      </c>
      <c r="D24" s="48"/>
      <c r="E24" s="45">
        <f>IF(NOT(ISBLANK(Klassenliste!A38)),Klassenliste!A38,"")</f>
        <v>0</v>
      </c>
      <c r="F24" s="47">
        <f>IF(NOT(ISBLANK(Klassenliste!C38)),Klassenliste!C38,"")</f>
        <v>0</v>
      </c>
      <c r="G24" s="47">
        <f>IF(NOT(ISBLANK(Klassenliste!D38)),Klassenliste!D38,"")</f>
        <v>0</v>
      </c>
    </row>
    <row r="25" spans="1:7" ht="21.75" customHeight="1">
      <c r="A25" s="45">
        <f>IF(NOT(ISBLANK(Klassenliste!A22)),Klassenliste!A22,"")</f>
        <v>17</v>
      </c>
      <c r="B25" s="33">
        <f>IF(NOT(ISBLANK(Klassenliste!C22)),Klassenliste!C22,"")</f>
        <v>0</v>
      </c>
      <c r="C25" s="33">
        <f>IF(NOT(ISBLANK(Klassenliste!D22)),Klassenliste!E22,"")</f>
        <v>0</v>
      </c>
      <c r="D25" s="48"/>
      <c r="E25" s="45">
        <f>IF(NOT(ISBLANK(Klassenliste!A39)),Klassenliste!A39,"")</f>
        <v>0</v>
      </c>
      <c r="F25" s="47">
        <f>IF(NOT(ISBLANK(Klassenliste!C39)),Klassenliste!C39,"")</f>
        <v>0</v>
      </c>
      <c r="G25" s="47">
        <f>IF(NOT(ISBLANK(Klassenliste!D39)),Klassenliste!D39,"")</f>
        <v>0</v>
      </c>
    </row>
    <row r="26" spans="1:3" s="21" customFormat="1" ht="41.25" customHeight="1">
      <c r="A26" s="21" t="s">
        <v>63</v>
      </c>
      <c r="B26" s="35">
        <f ca="1">TODAY()</f>
        <v>42969</v>
      </c>
      <c r="C26" s="35"/>
    </row>
    <row r="27" ht="75.75" customHeight="1"/>
    <row r="28" s="36" customFormat="1" ht="9">
      <c r="A28" s="36" t="s">
        <v>69</v>
      </c>
    </row>
    <row r="29" ht="14.25" customHeight="1"/>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row r="65536" ht="12.75"/>
  </sheetData>
  <sheetProtection selectLockedCells="1" selectUnlockedCells="1"/>
  <mergeCells count="6">
    <mergeCell ref="A1:G1"/>
    <mergeCell ref="A2:G2"/>
    <mergeCell ref="A3:G3"/>
    <mergeCell ref="A4:G4"/>
    <mergeCell ref="A6:G6"/>
    <mergeCell ref="B26:C26"/>
  </mergeCells>
  <conditionalFormatting sqref="B1:D3 B6:D8 F8:G8 D12:D13 D21 C4:D5 D9">
    <cfRule type="cellIs" priority="1" dxfId="0" operator="equal" stopIfTrue="1">
      <formula>"z"</formula>
    </cfRule>
    <cfRule type="cellIs" priority="2" dxfId="0" operator="equal" stopIfTrue="1">
      <formula>"k"</formula>
    </cfRule>
    <cfRule type="cellIs" priority="3" dxfId="1" operator="equal" stopIfTrue="1">
      <formula>"f"</formula>
    </cfRule>
  </conditionalFormatting>
  <printOptions horizontalCentered="1"/>
  <pageMargins left="0.7875" right="0.7875" top="0.7875" bottom="0.7875" header="0.5118055555555555" footer="0.5118055555555555"/>
  <pageSetup firstPageNumber="1" useFirstPageNumber="1"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37"/>
  <sheetViews>
    <sheetView workbookViewId="0" topLeftCell="A69">
      <selection activeCell="B39" sqref="B39"/>
    </sheetView>
  </sheetViews>
  <sheetFormatPr defaultColWidth="11.421875" defaultRowHeight="12.75"/>
  <cols>
    <col min="1" max="1" width="5.00390625" style="18" customWidth="1"/>
    <col min="2" max="2" width="23.7109375" style="18" customWidth="1"/>
    <col min="3" max="4" width="26.421875" style="18" customWidth="1"/>
    <col min="5" max="16384" width="11.57421875" style="18" customWidth="1"/>
  </cols>
  <sheetData>
    <row r="1" spans="1:4" s="53" customFormat="1" ht="22.5" customHeight="1">
      <c r="A1" s="50" t="s">
        <v>70</v>
      </c>
      <c r="B1" s="50">
        <f>CONCATENATE(Klassenliste!B1,Klassenliste!C1)</f>
        <v>0</v>
      </c>
      <c r="C1" s="51">
        <f>CONCATENATE(Klassenliste!C1," ",Klassenliste!D1)</f>
        <v>0</v>
      </c>
      <c r="D1" s="52">
        <f>CONCATENATE(Klassenliste!C2," ",Schuljahr)</f>
        <v>0</v>
      </c>
    </row>
    <row r="2" spans="1:4" s="55" customFormat="1" ht="22.5" customHeight="1">
      <c r="A2" s="54" t="s">
        <v>71</v>
      </c>
      <c r="B2" s="54"/>
      <c r="C2" s="54"/>
      <c r="D2" s="54"/>
    </row>
    <row r="3" spans="1:4" s="30" customFormat="1" ht="29.25" customHeight="1">
      <c r="A3" s="29" t="s">
        <v>72</v>
      </c>
      <c r="B3" s="29" t="s">
        <v>73</v>
      </c>
      <c r="C3" s="29" t="s">
        <v>74</v>
      </c>
      <c r="D3" s="29"/>
    </row>
    <row r="4" spans="1:4" ht="21.75" customHeight="1">
      <c r="A4" s="45">
        <f>IF(NOT(ISBLANK(Klassenliste!A6)),Klassenliste!A6,"")</f>
        <v>1</v>
      </c>
      <c r="B4" s="56">
        <f>IF(NOT(ISBLANK(Klassenliste!C6)),CONCATENATE(Klassenliste!C6,", ",Klassenliste!E6),"")</f>
        <v>0</v>
      </c>
      <c r="C4" s="57"/>
      <c r="D4" s="58"/>
    </row>
    <row r="5" spans="1:4" ht="21.75" customHeight="1">
      <c r="A5" s="45">
        <f>IF(NOT(ISBLANK(Klassenliste!A7)),Klassenliste!A7,"")</f>
        <v>2</v>
      </c>
      <c r="B5" s="56">
        <f>IF(NOT(ISBLANK(Klassenliste!C7)),CONCATENATE(Klassenliste!C7,", ",Klassenliste!E7),"")</f>
        <v>0</v>
      </c>
      <c r="C5" s="59"/>
      <c r="D5" s="58">
        <f>IF(NOT(ISBLANK(HA_AM!D7)),HA_AM!D7,"")</f>
        <v>0</v>
      </c>
    </row>
    <row r="6" spans="1:4" ht="21.75" customHeight="1">
      <c r="A6" s="45">
        <f>IF(NOT(ISBLANK(Klassenliste!A8)),Klassenliste!A8,"")</f>
        <v>3</v>
      </c>
      <c r="B6" s="56">
        <f>IF(NOT(ISBLANK(Klassenliste!C8)),CONCATENATE(Klassenliste!C8,", ",Klassenliste!E8),"")</f>
        <v>0</v>
      </c>
      <c r="C6" s="59"/>
      <c r="D6" s="58">
        <f>IF(NOT(ISBLANK(HA_AM!D8)),HA_AM!D8,"")</f>
        <v>0</v>
      </c>
    </row>
    <row r="7" spans="1:4" ht="21.75" customHeight="1">
      <c r="A7" s="45">
        <f>IF(NOT(ISBLANK(Klassenliste!A9)),Klassenliste!A9,"")</f>
        <v>4</v>
      </c>
      <c r="B7" s="56">
        <f>IF(NOT(ISBLANK(Klassenliste!C9)),CONCATENATE(Klassenliste!C9,", ",Klassenliste!E9),"")</f>
        <v>0</v>
      </c>
      <c r="C7" s="59"/>
      <c r="D7" s="60">
        <f>IF(NOT(ISBLANK(HA_AM!D9)),HA_AM!D9,"")</f>
        <v>0</v>
      </c>
    </row>
    <row r="8" spans="1:4" ht="21.75" customHeight="1">
      <c r="A8" s="45">
        <f>IF(NOT(ISBLANK(Klassenliste!A10)),Klassenliste!A10,"")</f>
        <v>5</v>
      </c>
      <c r="B8" s="56">
        <f>IF(NOT(ISBLANK(Klassenliste!C10)),CONCATENATE(Klassenliste!C10,", ",Klassenliste!E10),"")</f>
        <v>0</v>
      </c>
      <c r="C8" s="59"/>
      <c r="D8" s="60"/>
    </row>
    <row r="9" spans="1:4" ht="21.75" customHeight="1">
      <c r="A9" s="45">
        <f>IF(NOT(ISBLANK(Klassenliste!A11)),Klassenliste!A11,"")</f>
        <v>6</v>
      </c>
      <c r="B9" s="56">
        <f>IF(NOT(ISBLANK(Klassenliste!C11)),CONCATENATE(Klassenliste!C11,", ",Klassenliste!E11),"")</f>
        <v>0</v>
      </c>
      <c r="C9" s="59"/>
      <c r="D9" s="60"/>
    </row>
    <row r="10" spans="1:4" ht="21.75" customHeight="1">
      <c r="A10" s="45">
        <f>IF(NOT(ISBLANK(Klassenliste!A12)),Klassenliste!A12,"")</f>
        <v>7</v>
      </c>
      <c r="B10" s="56">
        <f>IF(NOT(ISBLANK(Klassenliste!C12)),CONCATENATE(Klassenliste!C12,", ",Klassenliste!E12),"")</f>
        <v>0</v>
      </c>
      <c r="C10" s="59"/>
      <c r="D10" s="60"/>
    </row>
    <row r="11" spans="1:4" ht="21.75" customHeight="1">
      <c r="A11" s="45">
        <f>IF(NOT(ISBLANK(Klassenliste!A13)),Klassenliste!A13,"")</f>
        <v>8</v>
      </c>
      <c r="B11" s="56">
        <f>IF(NOT(ISBLANK(Klassenliste!C13)),CONCATENATE(Klassenliste!C13,", ",Klassenliste!E13),"")</f>
        <v>0</v>
      </c>
      <c r="C11" s="59"/>
      <c r="D11" s="60"/>
    </row>
    <row r="12" spans="1:4" ht="21.75" customHeight="1">
      <c r="A12" s="45">
        <f>IF(NOT(ISBLANK(Klassenliste!A14)),Klassenliste!A14,"")</f>
        <v>9</v>
      </c>
      <c r="B12" s="56">
        <f>IF(NOT(ISBLANK(Klassenliste!C14)),CONCATENATE(Klassenliste!C14,", ",Klassenliste!E14),"")</f>
        <v>0</v>
      </c>
      <c r="C12" s="59"/>
      <c r="D12" s="60"/>
    </row>
    <row r="13" spans="1:4" ht="21.75" customHeight="1">
      <c r="A13" s="45">
        <f>IF(NOT(ISBLANK(Klassenliste!A15)),Klassenliste!A15,"")</f>
        <v>10</v>
      </c>
      <c r="B13" s="56">
        <f>IF(NOT(ISBLANK(Klassenliste!C15)),CONCATENATE(Klassenliste!C15,", ",Klassenliste!E15),"")</f>
        <v>0</v>
      </c>
      <c r="C13" s="59"/>
      <c r="D13" s="60"/>
    </row>
    <row r="14" spans="1:4" ht="21.75" customHeight="1">
      <c r="A14" s="45">
        <f>IF(NOT(ISBLANK(Klassenliste!A16)),Klassenliste!A16,"")</f>
        <v>11</v>
      </c>
      <c r="B14" s="56">
        <f>IF(NOT(ISBLANK(Klassenliste!C16)),CONCATENATE(Klassenliste!C16,", ",Klassenliste!E16),"")</f>
        <v>0</v>
      </c>
      <c r="C14" s="59"/>
      <c r="D14" s="60"/>
    </row>
    <row r="15" spans="1:4" ht="21.75" customHeight="1">
      <c r="A15" s="45">
        <f>IF(NOT(ISBLANK(Klassenliste!A17)),Klassenliste!A17,"")</f>
        <v>12</v>
      </c>
      <c r="B15" s="56">
        <f>IF(NOT(ISBLANK(Klassenliste!C17)),CONCATENATE(Klassenliste!C17,", ",Klassenliste!E17),"")</f>
        <v>0</v>
      </c>
      <c r="C15" s="59"/>
      <c r="D15" s="60">
        <f>IF(NOT(ISBLANK(HA_AM!D10)),HA_AM!D10,"")</f>
        <v>0</v>
      </c>
    </row>
    <row r="16" spans="1:4" ht="21.75" customHeight="1">
      <c r="A16" s="45">
        <f>IF(NOT(ISBLANK(Klassenliste!A18)),Klassenliste!A18,"")</f>
        <v>13</v>
      </c>
      <c r="B16" s="56">
        <f>IF(NOT(ISBLANK(Klassenliste!C18)),CONCATENATE(Klassenliste!C18,", ",Klassenliste!E18),"")</f>
        <v>0</v>
      </c>
      <c r="C16" s="59"/>
      <c r="D16" s="58">
        <f>IF(NOT(ISBLANK(HA_AM!D11)),HA_AM!D11,"")</f>
        <v>0</v>
      </c>
    </row>
    <row r="17" spans="1:4" ht="21.75" customHeight="1">
      <c r="A17" s="45">
        <f>IF(NOT(ISBLANK(Klassenliste!A19)),Klassenliste!A19,"")</f>
        <v>14</v>
      </c>
      <c r="B17" s="56">
        <f>IF(NOT(ISBLANK(Klassenliste!C19)),CONCATENATE(Klassenliste!C19,", ",Klassenliste!E19),"")</f>
        <v>0</v>
      </c>
      <c r="C17" s="59"/>
      <c r="D17" s="58">
        <f>IF(NOT(ISBLANK(HA_AM!D12)),HA_AM!D12,"")</f>
        <v>0</v>
      </c>
    </row>
    <row r="18" spans="1:4" ht="21.75" customHeight="1">
      <c r="A18" s="45">
        <f>IF(NOT(ISBLANK(Klassenliste!A20)),Klassenliste!A20,"")</f>
        <v>15</v>
      </c>
      <c r="B18" s="56">
        <f>IF(NOT(ISBLANK(Klassenliste!C20)),CONCATENATE(Klassenliste!C20,", ",Klassenliste!E20),"")</f>
        <v>0</v>
      </c>
      <c r="C18" s="59"/>
      <c r="D18" s="58">
        <f>IF(NOT(ISBLANK(HA_AM!D13)),HA_AM!D13,"")</f>
        <v>0</v>
      </c>
    </row>
    <row r="19" spans="1:4" ht="21.75" customHeight="1">
      <c r="A19" s="45">
        <f>IF(NOT(ISBLANK(Klassenliste!A21)),Klassenliste!A21,"")</f>
        <v>16</v>
      </c>
      <c r="B19" s="56">
        <f>IF(NOT(ISBLANK(Klassenliste!C21)),CONCATENATE(Klassenliste!C21,", ",Klassenliste!E21),"")</f>
        <v>0</v>
      </c>
      <c r="C19" s="59"/>
      <c r="D19" s="58"/>
    </row>
    <row r="20" spans="1:4" ht="21.75" customHeight="1">
      <c r="A20" s="45">
        <f>IF(NOT(ISBLANK(Klassenliste!A22)),Klassenliste!A22,"")</f>
        <v>17</v>
      </c>
      <c r="B20" s="56">
        <f>IF(NOT(ISBLANK(Klassenliste!C22)),CONCATENATE(Klassenliste!C22,", ",Klassenliste!E22),"")</f>
        <v>0</v>
      </c>
      <c r="C20" s="59"/>
      <c r="D20" s="58"/>
    </row>
    <row r="21" spans="1:4" ht="21.75" customHeight="1">
      <c r="A21" s="45">
        <f>IF(NOT(ISBLANK(Klassenliste!A23)),Klassenliste!A23,"")</f>
        <v>18</v>
      </c>
      <c r="B21" s="56">
        <f>IF(NOT(ISBLANK(Klassenliste!C23)),CONCATENATE(Klassenliste!C23,", ",Klassenliste!E23),"")</f>
        <v>0</v>
      </c>
      <c r="C21" s="59"/>
      <c r="D21" s="58"/>
    </row>
    <row r="22" spans="1:4" ht="21.75" customHeight="1">
      <c r="A22" s="45">
        <f>IF(NOT(ISBLANK(Klassenliste!A24)),Klassenliste!A24,"")</f>
        <v>19</v>
      </c>
      <c r="B22" s="56">
        <f>IF(NOT(ISBLANK(Klassenliste!C24)),CONCATENATE(Klassenliste!C24,", ",Klassenliste!E24),"")</f>
        <v>0</v>
      </c>
      <c r="C22" s="59"/>
      <c r="D22" s="58"/>
    </row>
    <row r="23" spans="1:4" ht="21.75" customHeight="1">
      <c r="A23" s="45">
        <f>IF(NOT(ISBLANK(Klassenliste!A25)),Klassenliste!A25,"")</f>
        <v>20</v>
      </c>
      <c r="B23" s="56">
        <f>IF(NOT(ISBLANK(Klassenliste!C25)),CONCATENATE(Klassenliste!C25,", ",Klassenliste!E25),"")</f>
        <v>0</v>
      </c>
      <c r="C23" s="59"/>
      <c r="D23" s="58"/>
    </row>
    <row r="24" spans="1:4" ht="21.75" customHeight="1">
      <c r="A24" s="45">
        <f>IF(NOT(ISBLANK(Klassenliste!A26)),Klassenliste!A26,"")</f>
        <v>21</v>
      </c>
      <c r="B24" s="56">
        <f>IF(NOT(ISBLANK(Klassenliste!C26)),CONCATENATE(Klassenliste!C26,", ",Klassenliste!E26),"")</f>
        <v>0</v>
      </c>
      <c r="C24" s="59"/>
      <c r="D24" s="58"/>
    </row>
    <row r="25" spans="1:4" ht="21.75" customHeight="1">
      <c r="A25" s="45">
        <f>IF(NOT(ISBLANK(Klassenliste!A27)),Klassenliste!A27,"")</f>
        <v>22</v>
      </c>
      <c r="B25" s="56">
        <f>IF(NOT(ISBLANK(Klassenliste!C27)),CONCATENATE(Klassenliste!C27,", ",Klassenliste!E27),"")</f>
        <v>0</v>
      </c>
      <c r="C25" s="59"/>
      <c r="D25" s="58"/>
    </row>
    <row r="26" spans="1:4" ht="21.75" customHeight="1">
      <c r="A26" s="45">
        <f>IF(NOT(ISBLANK(Klassenliste!A28)),Klassenliste!A28,"")</f>
        <v>23</v>
      </c>
      <c r="B26" s="56">
        <f>IF(NOT(ISBLANK(Klassenliste!C28)),CONCATENATE(Klassenliste!C28,", ",Klassenliste!E28),"")</f>
        <v>0</v>
      </c>
      <c r="C26" s="59"/>
      <c r="D26" s="58"/>
    </row>
    <row r="27" spans="1:4" ht="21.75" customHeight="1">
      <c r="A27" s="45">
        <f>IF(NOT(ISBLANK(Klassenliste!A29)),Klassenliste!A29,"")</f>
        <v>24</v>
      </c>
      <c r="B27" s="56">
        <f>IF(NOT(ISBLANK(Klassenliste!C29)),CONCATENATE(Klassenliste!C29,", ",Klassenliste!E29),"")</f>
        <v>0</v>
      </c>
      <c r="C27" s="59"/>
      <c r="D27" s="58">
        <f>IF(NOT(ISBLANK(HA_AM!D14)),HA_AM!D14,"")</f>
        <v>0</v>
      </c>
    </row>
    <row r="28" spans="1:4" ht="21.75" customHeight="1">
      <c r="A28" s="45">
        <f>IF(NOT(ISBLANK(Klassenliste!A30)),Klassenliste!A30,"")</f>
        <v>25</v>
      </c>
      <c r="B28" s="56">
        <f>IF(NOT(ISBLANK(Klassenliste!C30)),CONCATENATE(Klassenliste!C30,", ",Klassenliste!E30),"")</f>
        <v>0</v>
      </c>
      <c r="C28" s="59"/>
      <c r="D28" s="61">
        <f>IF(NOT(ISBLANK(HA_AM!D15)),HA_AM!D15,"")</f>
        <v>0</v>
      </c>
    </row>
    <row r="29" spans="1:4" ht="21.75" customHeight="1">
      <c r="A29" s="45">
        <f>IF(NOT(ISBLANK(Klassenliste!A31)),Klassenliste!A31,"")</f>
        <v>26</v>
      </c>
      <c r="B29" s="56">
        <f>IF(NOT(ISBLANK(Klassenliste!C31)),CONCATENATE(Klassenliste!C31,", ",Klassenliste!E31),"")</f>
        <v>0</v>
      </c>
      <c r="C29" s="59"/>
      <c r="D29" s="58">
        <f>IF(NOT(ISBLANK(HA_AM!D16)),HA_AM!D16,"")</f>
        <v>0</v>
      </c>
    </row>
    <row r="30" spans="1:4" ht="21.75" customHeight="1">
      <c r="A30" s="45">
        <f>IF(NOT(ISBLANK(Klassenliste!A32)),Klassenliste!A32,"")</f>
        <v>27</v>
      </c>
      <c r="B30" s="56">
        <f>IF(NOT(ISBLANK(Klassenliste!C32)),CONCATENATE(Klassenliste!C32,", ",Klassenliste!E32),"")</f>
        <v>0</v>
      </c>
      <c r="C30" s="59"/>
      <c r="D30" s="58">
        <f>IF(NOT(ISBLANK(HA_AM!D17)),HA_AM!D17,"")</f>
        <v>0</v>
      </c>
    </row>
    <row r="31" spans="1:4" ht="21.75" customHeight="1">
      <c r="A31" s="45">
        <f>IF(NOT(ISBLANK(Klassenliste!A33)),Klassenliste!A33,"")</f>
        <v>28</v>
      </c>
      <c r="B31" s="56">
        <f>IF(NOT(ISBLANK(Klassenliste!C33)),CONCATENATE(Klassenliste!C33,", ",Klassenliste!E33),"")</f>
        <v>0</v>
      </c>
      <c r="C31" s="59"/>
      <c r="D31" s="60">
        <f>IF(NOT(ISBLANK(HA_AM!D18)),HA_AM!D18,"")</f>
        <v>0</v>
      </c>
    </row>
    <row r="32" spans="1:4" ht="21.75" customHeight="1">
      <c r="A32" s="45">
        <f>IF(NOT(ISBLANK(Klassenliste!A34)),Klassenliste!A34,"")</f>
        <v>29</v>
      </c>
      <c r="B32" s="56">
        <f>IF(NOT(ISBLANK(Klassenliste!C34)),CONCATENATE(Klassenliste!C34,", ",Klassenliste!E34),"")</f>
        <v>0</v>
      </c>
      <c r="C32" s="59"/>
      <c r="D32" s="60">
        <f>IF(NOT(ISBLANK(HA_AM!D19)),HA_AM!D19,"")</f>
        <v>0</v>
      </c>
    </row>
    <row r="33" spans="1:4" ht="21.75" customHeight="1">
      <c r="A33" s="45">
        <f>IF(NOT(ISBLANK(Klassenliste!A35)),Klassenliste!A35,"")</f>
        <v>30</v>
      </c>
      <c r="B33" s="56">
        <f>IF(NOT(ISBLANK(Klassenliste!C35)),CONCATENATE(Klassenliste!C35,", ",Klassenliste!E35),"")</f>
        <v>0</v>
      </c>
      <c r="C33" s="59"/>
      <c r="D33" s="60">
        <f>IF(NOT(ISBLANK(HA_AM!D20)),HA_AM!D20,"")</f>
        <v>0</v>
      </c>
    </row>
    <row r="34" spans="1:4" ht="21.75" customHeight="1">
      <c r="A34" s="45">
        <f>IF(NOT(ISBLANK(Klassenliste!A36)),Klassenliste!A36,"")</f>
        <v>31</v>
      </c>
      <c r="B34" s="56">
        <f>IF(NOT(ISBLANK(Klassenliste!C36)),CONCATENATE(Klassenliste!C36,", ",Klassenliste!E36),"")</f>
        <v>0</v>
      </c>
      <c r="C34" s="59"/>
      <c r="D34" s="60">
        <f>IF(NOT(ISBLANK(HA_AM!D21)),HA_AM!D21,"")</f>
        <v>0</v>
      </c>
    </row>
    <row r="35" spans="1:4" ht="21.75" customHeight="1">
      <c r="A35" s="45">
        <f>IF(NOT(ISBLANK(Klassenliste!A37)),Klassenliste!A37,"")</f>
        <v>32</v>
      </c>
      <c r="B35" s="56">
        <f>IF(NOT(ISBLANK(Klassenliste!C37)),CONCATENATE(Klassenliste!C37,", ",Klassenliste!E37),"")</f>
        <v>0</v>
      </c>
      <c r="C35" s="59"/>
      <c r="D35" s="60">
        <f>IF(NOT(ISBLANK(HA_AM!D22)),HA_AM!D22,"")</f>
        <v>0</v>
      </c>
    </row>
    <row r="36" spans="1:4" ht="21.75" customHeight="1">
      <c r="A36" s="45">
        <f>IF(NOT(ISBLANK(Klassenliste!A38)),Klassenliste!A38,"")</f>
        <v>0</v>
      </c>
      <c r="B36" s="56">
        <f>IF(NOT(ISBLANK(Klassenliste!C38)),CONCATENATE(Klassenliste!C38,", ",Klassenliste!E38),"")</f>
        <v>0</v>
      </c>
      <c r="C36" s="59"/>
      <c r="D36" s="60">
        <f>IF(NOT(ISBLANK(HA_AM!D23)),HA_AM!D23,"")</f>
        <v>0</v>
      </c>
    </row>
    <row r="37" spans="1:4" ht="21.75" customHeight="1">
      <c r="A37" s="45"/>
      <c r="B37" s="56"/>
      <c r="C37" s="59"/>
      <c r="D37" s="60"/>
    </row>
    <row r="38" ht="14.25" customHeight="1"/>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sheetData>
  <sheetProtection selectLockedCells="1" selectUnlockedCells="1"/>
  <mergeCells count="3">
    <mergeCell ref="A1:B1"/>
    <mergeCell ref="A2:D2"/>
    <mergeCell ref="C3:D3"/>
  </mergeCells>
  <conditionalFormatting sqref="B2:D3 C6:D8 G8 C12:D13 C21:D21 C4:D4 D9 F8 F10 D5 C1">
    <cfRule type="cellIs" priority="1" dxfId="0" operator="equal" stopIfTrue="1">
      <formula>"z"</formula>
    </cfRule>
    <cfRule type="cellIs" priority="2" dxfId="0" operator="equal" stopIfTrue="1">
      <formula>"k"</formula>
    </cfRule>
    <cfRule type="cellIs" priority="3" dxfId="1" operator="equal" stopIfTrue="1">
      <formula>"f"</formula>
    </cfRule>
  </conditionalFormatting>
  <printOptions horizontalCentered="1"/>
  <pageMargins left="0.7875" right="0.7875" top="0.31527777777777777" bottom="0.31527777777777777" header="0.5118055555555555" footer="0.5118055555555555"/>
  <pageSetup firstPageNumber="1" useFirstPageNumber="1" fitToHeight="1" fitToWidth="1"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dimension ref="A1:D37"/>
  <sheetViews>
    <sheetView workbookViewId="0" topLeftCell="A29">
      <selection activeCell="D1" sqref="D1"/>
    </sheetView>
  </sheetViews>
  <sheetFormatPr defaultColWidth="11.421875" defaultRowHeight="12.75"/>
  <cols>
    <col min="1" max="1" width="5.00390625" style="18" customWidth="1"/>
    <col min="2" max="2" width="23.7109375" style="18" customWidth="1"/>
    <col min="3" max="3" width="23.421875" style="18" customWidth="1"/>
    <col min="4" max="4" width="40.8515625" style="18" customWidth="1"/>
    <col min="5" max="16384" width="11.57421875" style="18" customWidth="1"/>
  </cols>
  <sheetData>
    <row r="1" spans="1:4" s="53" customFormat="1" ht="17.25" customHeight="1">
      <c r="A1" s="50">
        <f>CONCATENATE(Klassenliste!C1," ",Klasse)</f>
        <v>0</v>
      </c>
      <c r="B1" s="50" t="e">
        <f>NA()</f>
        <v>#N/A</v>
      </c>
      <c r="C1" s="51"/>
      <c r="D1" s="52">
        <f>CONCATENATE(Klassenliste!C2," ",Schuljahr)</f>
        <v>0</v>
      </c>
    </row>
    <row r="2" spans="1:4" s="55" customFormat="1" ht="22.5" customHeight="1">
      <c r="A2" s="54" t="s">
        <v>14</v>
      </c>
      <c r="B2" s="54"/>
      <c r="C2" s="54"/>
      <c r="D2" s="54"/>
    </row>
    <row r="3" spans="1:4" s="30" customFormat="1" ht="29.25" customHeight="1">
      <c r="A3" s="29" t="s">
        <v>72</v>
      </c>
      <c r="B3" s="29" t="s">
        <v>73</v>
      </c>
      <c r="C3" s="29" t="s">
        <v>75</v>
      </c>
      <c r="D3" s="29" t="s">
        <v>76</v>
      </c>
    </row>
    <row r="4" spans="1:4" ht="21.75" customHeight="1">
      <c r="A4" s="45">
        <f>IF(NOT(ISBLANK(Klassenliste!A6)),Klassenliste!A6,"")</f>
        <v>1</v>
      </c>
      <c r="B4" s="56">
        <f>IF(NOT(ISBLANK(Klassenliste!C6)),CONCATENATE(Klassenliste!C6,", ",Klassenliste!E6),"")</f>
        <v>0</v>
      </c>
      <c r="C4" s="62"/>
      <c r="D4" s="33"/>
    </row>
    <row r="5" spans="1:4" ht="21.75" customHeight="1">
      <c r="A5" s="45">
        <f>IF(NOT(ISBLANK(Klassenliste!A7)),Klassenliste!A7,"")</f>
        <v>2</v>
      </c>
      <c r="B5" s="56">
        <f>IF(NOT(ISBLANK(Klassenliste!C7)),CONCATENATE(Klassenliste!C7,", ",Klassenliste!E7),"")</f>
        <v>0</v>
      </c>
      <c r="C5" s="56"/>
      <c r="D5" s="33">
        <f>IF(NOT(ISBLANK(Übersicht!D11)),Übersicht!D11,"")</f>
        <v>0</v>
      </c>
    </row>
    <row r="6" spans="1:4" ht="21.75" customHeight="1">
      <c r="A6" s="45">
        <f>IF(NOT(ISBLANK(Klassenliste!A8)),Klassenliste!A8,"")</f>
        <v>3</v>
      </c>
      <c r="B6" s="56">
        <f>IF(NOT(ISBLANK(Klassenliste!C8)),CONCATENATE(Klassenliste!C8,", ",Klassenliste!E8),"")</f>
        <v>0</v>
      </c>
      <c r="C6" s="56"/>
      <c r="D6" s="33">
        <f>IF(NOT(ISBLANK(Übersicht!D12)),Übersicht!D12,"")</f>
        <v>0</v>
      </c>
    </row>
    <row r="7" spans="1:4" ht="21.75" customHeight="1">
      <c r="A7" s="45">
        <f>IF(NOT(ISBLANK(Klassenliste!A9)),Klassenliste!A9,"")</f>
        <v>4</v>
      </c>
      <c r="B7" s="56">
        <f>IF(NOT(ISBLANK(Klassenliste!C9)),CONCATENATE(Klassenliste!C9,", ",Klassenliste!E9),"")</f>
        <v>0</v>
      </c>
      <c r="C7" s="56"/>
      <c r="D7" s="47">
        <f>IF(NOT(ISBLANK(Übersicht!D13)),Übersicht!D13,"")</f>
        <v>0</v>
      </c>
    </row>
    <row r="8" spans="1:4" ht="21.75" customHeight="1">
      <c r="A8" s="45">
        <f>IF(NOT(ISBLANK(Klassenliste!A10)),Klassenliste!A10,"")</f>
        <v>5</v>
      </c>
      <c r="B8" s="56">
        <f>IF(NOT(ISBLANK(Klassenliste!C10)),CONCATENATE(Klassenliste!C10,", ",Klassenliste!E10),"")</f>
        <v>0</v>
      </c>
      <c r="C8" s="56"/>
      <c r="D8" s="47"/>
    </row>
    <row r="9" spans="1:4" ht="21.75" customHeight="1">
      <c r="A9" s="45">
        <f>IF(NOT(ISBLANK(Klassenliste!A11)),Klassenliste!A11,"")</f>
        <v>6</v>
      </c>
      <c r="B9" s="56">
        <f>IF(NOT(ISBLANK(Klassenliste!C11)),CONCATENATE(Klassenliste!C11,", ",Klassenliste!E11),"")</f>
        <v>0</v>
      </c>
      <c r="C9" s="56"/>
      <c r="D9" s="47"/>
    </row>
    <row r="10" spans="1:4" ht="21.75" customHeight="1">
      <c r="A10" s="45">
        <f>IF(NOT(ISBLANK(Klassenliste!A12)),Klassenliste!A12,"")</f>
        <v>7</v>
      </c>
      <c r="B10" s="56">
        <f>IF(NOT(ISBLANK(Klassenliste!C12)),CONCATENATE(Klassenliste!C12,", ",Klassenliste!E12),"")</f>
        <v>0</v>
      </c>
      <c r="C10" s="56"/>
      <c r="D10" s="47"/>
    </row>
    <row r="11" spans="1:4" ht="21.75" customHeight="1">
      <c r="A11" s="45">
        <f>IF(NOT(ISBLANK(Klassenliste!A13)),Klassenliste!A13,"")</f>
        <v>8</v>
      </c>
      <c r="B11" s="56">
        <f>IF(NOT(ISBLANK(Klassenliste!C13)),CONCATENATE(Klassenliste!C13,", ",Klassenliste!E13),"")</f>
        <v>0</v>
      </c>
      <c r="C11" s="56"/>
      <c r="D11" s="47"/>
    </row>
    <row r="12" spans="1:4" ht="21.75" customHeight="1">
      <c r="A12" s="45">
        <f>IF(NOT(ISBLANK(Klassenliste!A14)),Klassenliste!A14,"")</f>
        <v>9</v>
      </c>
      <c r="B12" s="56">
        <f>IF(NOT(ISBLANK(Klassenliste!C14)),CONCATENATE(Klassenliste!C14,", ",Klassenliste!E14),"")</f>
        <v>0</v>
      </c>
      <c r="C12" s="56"/>
      <c r="D12" s="47"/>
    </row>
    <row r="13" spans="1:4" ht="21.75" customHeight="1">
      <c r="A13" s="45">
        <f>IF(NOT(ISBLANK(Klassenliste!A15)),Klassenliste!A15,"")</f>
        <v>10</v>
      </c>
      <c r="B13" s="56">
        <f>IF(NOT(ISBLANK(Klassenliste!C15)),CONCATENATE(Klassenliste!C15,", ",Klassenliste!E15),"")</f>
        <v>0</v>
      </c>
      <c r="C13" s="56"/>
      <c r="D13" s="47"/>
    </row>
    <row r="14" spans="1:4" ht="21.75" customHeight="1">
      <c r="A14" s="45">
        <f>IF(NOT(ISBLANK(Klassenliste!A16)),Klassenliste!A16,"")</f>
        <v>11</v>
      </c>
      <c r="B14" s="56">
        <f>IF(NOT(ISBLANK(Klassenliste!C16)),CONCATENATE(Klassenliste!C16,", ",Klassenliste!E16),"")</f>
        <v>0</v>
      </c>
      <c r="C14" s="56"/>
      <c r="D14" s="47"/>
    </row>
    <row r="15" spans="1:4" ht="21.75" customHeight="1">
      <c r="A15" s="45">
        <f>IF(NOT(ISBLANK(Klassenliste!A17)),Klassenliste!A17,"")</f>
        <v>12</v>
      </c>
      <c r="B15" s="56">
        <f>IF(NOT(ISBLANK(Klassenliste!C17)),CONCATENATE(Klassenliste!C17,", ",Klassenliste!E17),"")</f>
        <v>0</v>
      </c>
      <c r="C15" s="56"/>
      <c r="D15" s="47">
        <f>IF(NOT(ISBLANK(Übersicht!D14)),Übersicht!D14,"")</f>
        <v>0</v>
      </c>
    </row>
    <row r="16" spans="1:4" ht="21.75" customHeight="1">
      <c r="A16" s="45">
        <f>IF(NOT(ISBLANK(Klassenliste!A18)),Klassenliste!A18,"")</f>
        <v>13</v>
      </c>
      <c r="B16" s="56">
        <f>IF(NOT(ISBLANK(Klassenliste!C18)),CONCATENATE(Klassenliste!C18,", ",Klassenliste!E18),"")</f>
        <v>0</v>
      </c>
      <c r="C16" s="56"/>
      <c r="D16" s="33">
        <f>IF(NOT(ISBLANK(Übersicht!D15)),Übersicht!D15,"")</f>
        <v>0</v>
      </c>
    </row>
    <row r="17" spans="1:4" ht="21.75" customHeight="1">
      <c r="A17" s="45">
        <f>IF(NOT(ISBLANK(Klassenliste!A19)),Klassenliste!A19,"")</f>
        <v>14</v>
      </c>
      <c r="B17" s="56">
        <f>IF(NOT(ISBLANK(Klassenliste!C19)),CONCATENATE(Klassenliste!C19,", ",Klassenliste!E19),"")</f>
        <v>0</v>
      </c>
      <c r="C17" s="56"/>
      <c r="D17" s="33">
        <f>IF(NOT(ISBLANK(Übersicht!D16)),Übersicht!D16,"")</f>
        <v>0</v>
      </c>
    </row>
    <row r="18" spans="1:4" ht="21.75" customHeight="1">
      <c r="A18" s="45">
        <f>IF(NOT(ISBLANK(Klassenliste!A20)),Klassenliste!A20,"")</f>
        <v>15</v>
      </c>
      <c r="B18" s="56">
        <f>IF(NOT(ISBLANK(Klassenliste!C20)),CONCATENATE(Klassenliste!C20,", ",Klassenliste!E20),"")</f>
        <v>0</v>
      </c>
      <c r="C18" s="56"/>
      <c r="D18" s="33">
        <f>IF(NOT(ISBLANK(Übersicht!D17)),Übersicht!D17,"")</f>
        <v>0</v>
      </c>
    </row>
    <row r="19" spans="1:4" ht="21.75" customHeight="1">
      <c r="A19" s="45">
        <f>IF(NOT(ISBLANK(Klassenliste!A21)),Klassenliste!A21,"")</f>
        <v>16</v>
      </c>
      <c r="B19" s="56">
        <f>IF(NOT(ISBLANK(Klassenliste!C21)),CONCATENATE(Klassenliste!C21,", ",Klassenliste!E21),"")</f>
        <v>0</v>
      </c>
      <c r="C19" s="56"/>
      <c r="D19" s="33"/>
    </row>
    <row r="20" spans="1:4" ht="21.75" customHeight="1">
      <c r="A20" s="45">
        <f>IF(NOT(ISBLANK(Klassenliste!A22)),Klassenliste!A22,"")</f>
        <v>17</v>
      </c>
      <c r="B20" s="56">
        <f>IF(NOT(ISBLANK(Klassenliste!C22)),CONCATENATE(Klassenliste!C22,", ",Klassenliste!E22),"")</f>
        <v>0</v>
      </c>
      <c r="C20" s="56"/>
      <c r="D20" s="33"/>
    </row>
    <row r="21" spans="1:4" ht="21.75" customHeight="1">
      <c r="A21" s="45">
        <f>IF(NOT(ISBLANK(Klassenliste!A23)),Klassenliste!A23,"")</f>
        <v>18</v>
      </c>
      <c r="B21" s="56">
        <f>IF(NOT(ISBLANK(Klassenliste!C23)),CONCATENATE(Klassenliste!C23,", ",Klassenliste!E23),"")</f>
        <v>0</v>
      </c>
      <c r="C21" s="56"/>
      <c r="D21" s="33"/>
    </row>
    <row r="22" spans="1:4" ht="21.75" customHeight="1">
      <c r="A22" s="45">
        <f>IF(NOT(ISBLANK(Klassenliste!A24)),Klassenliste!A24,"")</f>
        <v>19</v>
      </c>
      <c r="B22" s="56">
        <f>IF(NOT(ISBLANK(Klassenliste!C24)),CONCATENATE(Klassenliste!C24,", ",Klassenliste!E24),"")</f>
        <v>0</v>
      </c>
      <c r="C22" s="56"/>
      <c r="D22" s="33"/>
    </row>
    <row r="23" spans="1:4" ht="21.75" customHeight="1">
      <c r="A23" s="45">
        <f>IF(NOT(ISBLANK(Klassenliste!A25)),Klassenliste!A25,"")</f>
        <v>20</v>
      </c>
      <c r="B23" s="56">
        <f>IF(NOT(ISBLANK(Klassenliste!C25)),CONCATENATE(Klassenliste!C25,", ",Klassenliste!E25),"")</f>
        <v>0</v>
      </c>
      <c r="C23" s="56"/>
      <c r="D23" s="33"/>
    </row>
    <row r="24" spans="1:4" ht="21.75" customHeight="1">
      <c r="A24" s="45">
        <f>IF(NOT(ISBLANK(Klassenliste!A26)),Klassenliste!A26,"")</f>
        <v>21</v>
      </c>
      <c r="B24" s="56">
        <f>IF(NOT(ISBLANK(Klassenliste!C26)),CONCATENATE(Klassenliste!C26,", ",Klassenliste!E26),"")</f>
        <v>0</v>
      </c>
      <c r="C24" s="56"/>
      <c r="D24" s="33"/>
    </row>
    <row r="25" spans="1:4" ht="21.75" customHeight="1">
      <c r="A25" s="45">
        <f>IF(NOT(ISBLANK(Klassenliste!A27)),Klassenliste!A27,"")</f>
        <v>22</v>
      </c>
      <c r="B25" s="56">
        <f>IF(NOT(ISBLANK(Klassenliste!C27)),CONCATENATE(Klassenliste!C27,", ",Klassenliste!E27),"")</f>
        <v>0</v>
      </c>
      <c r="C25" s="56"/>
      <c r="D25" s="33"/>
    </row>
    <row r="26" spans="1:4" ht="21.75" customHeight="1">
      <c r="A26" s="45">
        <f>IF(NOT(ISBLANK(Klassenliste!A28)),Klassenliste!A28,"")</f>
        <v>23</v>
      </c>
      <c r="B26" s="56">
        <f>IF(NOT(ISBLANK(Klassenliste!C28)),CONCATENATE(Klassenliste!C28,", ",Klassenliste!E28),"")</f>
        <v>0</v>
      </c>
      <c r="C26" s="56"/>
      <c r="D26" s="33"/>
    </row>
    <row r="27" spans="1:4" ht="21.75" customHeight="1">
      <c r="A27" s="45">
        <f>IF(NOT(ISBLANK(Klassenliste!A29)),Klassenliste!A29,"")</f>
        <v>24</v>
      </c>
      <c r="B27" s="56">
        <f>IF(NOT(ISBLANK(Klassenliste!C29)),CONCATENATE(Klassenliste!C29,", ",Klassenliste!E29),"")</f>
        <v>0</v>
      </c>
      <c r="C27" s="56"/>
      <c r="D27" s="33">
        <f>IF(NOT(ISBLANK(Übersicht!D18)),Übersicht!D18,"")</f>
        <v>0</v>
      </c>
    </row>
    <row r="28" spans="1:4" ht="21.75" customHeight="1">
      <c r="A28" s="45">
        <f>IF(NOT(ISBLANK(Klassenliste!A30)),Klassenliste!A30,"")</f>
        <v>25</v>
      </c>
      <c r="B28" s="56">
        <f>IF(NOT(ISBLANK(Klassenliste!C30)),CONCATENATE(Klassenliste!C30,", ",Klassenliste!E30),"")</f>
        <v>0</v>
      </c>
      <c r="C28" s="56"/>
      <c r="D28" s="63">
        <f>IF(NOT(ISBLANK(Übersicht!D19)),Übersicht!D19,"")</f>
        <v>0</v>
      </c>
    </row>
    <row r="29" spans="1:4" ht="21.75" customHeight="1">
      <c r="A29" s="45">
        <f>IF(NOT(ISBLANK(Klassenliste!A31)),Klassenliste!A31,"")</f>
        <v>26</v>
      </c>
      <c r="B29" s="56">
        <f>IF(NOT(ISBLANK(Klassenliste!C31)),CONCATENATE(Klassenliste!C31,", ",Klassenliste!E31),"")</f>
        <v>0</v>
      </c>
      <c r="C29" s="56"/>
      <c r="D29" s="33">
        <f>IF(NOT(ISBLANK(Übersicht!D20)),Übersicht!D20,"")</f>
        <v>0</v>
      </c>
    </row>
    <row r="30" spans="1:4" ht="21.75" customHeight="1">
      <c r="A30" s="45">
        <f>IF(NOT(ISBLANK(Klassenliste!A32)),Klassenliste!A32,"")</f>
        <v>27</v>
      </c>
      <c r="B30" s="56">
        <f>IF(NOT(ISBLANK(Klassenliste!C32)),CONCATENATE(Klassenliste!C32,", ",Klassenliste!E32),"")</f>
        <v>0</v>
      </c>
      <c r="C30" s="56"/>
      <c r="D30" s="33">
        <f>IF(NOT(ISBLANK(Übersicht!D21)),Übersicht!D21,"")</f>
        <v>0</v>
      </c>
    </row>
    <row r="31" spans="1:4" ht="21.75" customHeight="1">
      <c r="A31" s="45">
        <f>IF(NOT(ISBLANK(Klassenliste!A33)),Klassenliste!A33,"")</f>
        <v>28</v>
      </c>
      <c r="B31" s="56">
        <f>IF(NOT(ISBLANK(Klassenliste!C33)),CONCATENATE(Klassenliste!C33,", ",Klassenliste!E33),"")</f>
        <v>0</v>
      </c>
      <c r="C31" s="56"/>
      <c r="D31" s="47">
        <f>IF(NOT(ISBLANK(Übersicht!D22)),Übersicht!D22,"")</f>
        <v>0</v>
      </c>
    </row>
    <row r="32" spans="1:4" ht="21.75" customHeight="1">
      <c r="A32" s="45">
        <f>IF(NOT(ISBLANK(Klassenliste!A34)),Klassenliste!A34,"")</f>
        <v>29</v>
      </c>
      <c r="B32" s="56">
        <f>IF(NOT(ISBLANK(Klassenliste!C34)),CONCATENATE(Klassenliste!C34,", ",Klassenliste!E34),"")</f>
        <v>0</v>
      </c>
      <c r="C32" s="56"/>
      <c r="D32" s="47">
        <f>IF(NOT(ISBLANK(Übersicht!D23)),Übersicht!D23,"")</f>
        <v>0</v>
      </c>
    </row>
    <row r="33" spans="1:4" ht="21.75" customHeight="1">
      <c r="A33" s="45">
        <f>IF(NOT(ISBLANK(Klassenliste!A35)),Klassenliste!A35,"")</f>
        <v>30</v>
      </c>
      <c r="B33" s="56">
        <f>IF(NOT(ISBLANK(Klassenliste!C35)),CONCATENATE(Klassenliste!C35,", ",Klassenliste!E35),"")</f>
        <v>0</v>
      </c>
      <c r="C33" s="56"/>
      <c r="D33" s="47">
        <f>IF(NOT(ISBLANK(Übersicht!D24)),Übersicht!D24,"")</f>
        <v>0</v>
      </c>
    </row>
    <row r="34" spans="1:4" ht="21.75" customHeight="1">
      <c r="A34" s="45">
        <f>IF(NOT(ISBLANK(Klassenliste!A36)),Klassenliste!A36,"")</f>
        <v>31</v>
      </c>
      <c r="B34" s="56">
        <f>IF(NOT(ISBLANK(Klassenliste!C36)),CONCATENATE(Klassenliste!C36,", ",Klassenliste!E36),"")</f>
        <v>0</v>
      </c>
      <c r="C34" s="56"/>
      <c r="D34" s="47">
        <f>IF(NOT(ISBLANK(Übersicht!D25)),Übersicht!D25,"")</f>
        <v>0</v>
      </c>
    </row>
    <row r="35" spans="1:4" ht="21.75" customHeight="1">
      <c r="A35" s="45">
        <f>IF(NOT(ISBLANK(Klassenliste!A37)),Klassenliste!A37,"")</f>
        <v>32</v>
      </c>
      <c r="B35" s="56">
        <f>IF(NOT(ISBLANK(Klassenliste!C37)),CONCATENATE(Klassenliste!C37,", ",Klassenliste!E37),"")</f>
        <v>0</v>
      </c>
      <c r="C35" s="56"/>
      <c r="D35" s="47"/>
    </row>
    <row r="36" spans="1:4" ht="21.75" customHeight="1">
      <c r="A36" s="45">
        <f>IF(NOT(ISBLANK(Klassenliste!A38)),Klassenliste!A38,"")</f>
        <v>0</v>
      </c>
      <c r="B36" s="56">
        <f>IF(NOT(ISBLANK(Klassenliste!C38)),CONCATENATE(Klassenliste!C38,", ",Klassenliste!E38),"")</f>
        <v>0</v>
      </c>
      <c r="C36" s="56"/>
      <c r="D36" s="47"/>
    </row>
    <row r="37" spans="1:4" ht="21.75" customHeight="1">
      <c r="A37" s="45">
        <f>IF(NOT(ISBLANK(Klassenliste!A39)),Klassenliste!A39,"")</f>
        <v>0</v>
      </c>
      <c r="B37" s="56">
        <f>IF(NOT(ISBLANK(Klassenliste!C39)),CONCATENATE(Klassenliste!C39,", ",Klassenliste!E39),"")</f>
        <v>0</v>
      </c>
      <c r="C37" s="56"/>
      <c r="D37" s="47"/>
    </row>
    <row r="65505" ht="12"/>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sheetData>
  <sheetProtection selectLockedCells="1" selectUnlockedCells="1"/>
  <mergeCells count="2">
    <mergeCell ref="A1:B1"/>
    <mergeCell ref="A2:D2"/>
  </mergeCells>
  <printOptions/>
  <pageMargins left="0.6611111111111111" right="0.3347222222222222" top="0.3645833333333333" bottom="0.25069444444444444" header="0.5118055555555555" footer="0.5118055555555555"/>
  <pageSetup firstPageNumber="1" useFirstPageNumber="1" horizontalDpi="300" verticalDpi="300" orientation="portrait" paperSize="9"/>
  <legacyDrawing r:id="rId2"/>
</worksheet>
</file>

<file path=xl/worksheets/sheet7.xml><?xml version="1.0" encoding="utf-8"?>
<worksheet xmlns="http://schemas.openxmlformats.org/spreadsheetml/2006/main" xmlns:r="http://schemas.openxmlformats.org/officeDocument/2006/relationships">
  <dimension ref="A1:F57"/>
  <sheetViews>
    <sheetView workbookViewId="0" topLeftCell="A1">
      <selection activeCell="A11" sqref="A11"/>
    </sheetView>
  </sheetViews>
  <sheetFormatPr defaultColWidth="11.421875" defaultRowHeight="12.75"/>
  <cols>
    <col min="1" max="1" width="10.8515625" style="18" customWidth="1"/>
    <col min="2" max="2" width="19.8515625" style="18" customWidth="1"/>
    <col min="3" max="3" width="17.00390625" style="18" customWidth="1"/>
    <col min="4" max="4" width="44.28125" style="18" customWidth="1"/>
    <col min="5" max="16384" width="11.57421875" style="18" customWidth="1"/>
  </cols>
  <sheetData>
    <row r="1" spans="1:4" s="21" customFormat="1" ht="31.5" customHeight="1">
      <c r="A1" s="37">
        <f>CONCATENATE("Belehrung  ",Klassenliste!D1)</f>
        <v>0</v>
      </c>
      <c r="B1" s="37"/>
      <c r="C1" s="37"/>
      <c r="D1" s="37"/>
    </row>
    <row r="2" spans="1:4" s="21" customFormat="1" ht="19.5" customHeight="1">
      <c r="A2" s="64"/>
      <c r="B2" s="64"/>
      <c r="C2" s="64"/>
      <c r="D2" s="64"/>
    </row>
    <row r="3" s="21" customFormat="1" ht="7.5" customHeight="1">
      <c r="A3" s="23"/>
    </row>
    <row r="4" spans="1:4" s="21" customFormat="1" ht="59.25" customHeight="1">
      <c r="A4" s="65" t="s">
        <v>77</v>
      </c>
      <c r="B4" s="65"/>
      <c r="C4" s="65"/>
      <c r="D4" s="65"/>
    </row>
    <row r="5" spans="1:4" s="21" customFormat="1" ht="18" customHeight="1">
      <c r="A5" s="66" t="s">
        <v>78</v>
      </c>
      <c r="B5" s="66"/>
      <c r="C5" s="66"/>
      <c r="D5" s="66"/>
    </row>
    <row r="6" spans="1:4" s="21" customFormat="1" ht="18" customHeight="1">
      <c r="A6" s="66"/>
      <c r="B6" s="66"/>
      <c r="C6" s="66"/>
      <c r="D6" s="66"/>
    </row>
    <row r="7" spans="1:4" s="21" customFormat="1" ht="18" customHeight="1">
      <c r="A7" s="66"/>
      <c r="B7" s="66"/>
      <c r="C7" s="66"/>
      <c r="D7" s="66"/>
    </row>
    <row r="8" spans="1:4" s="21" customFormat="1" ht="18" customHeight="1">
      <c r="A8" s="66"/>
      <c r="B8" s="66"/>
      <c r="C8" s="66"/>
      <c r="D8" s="66"/>
    </row>
    <row r="9" spans="1:4" s="21" customFormat="1" ht="18" customHeight="1">
      <c r="A9" s="66"/>
      <c r="B9" s="66"/>
      <c r="C9" s="66"/>
      <c r="D9" s="66"/>
    </row>
    <row r="10" spans="1:4" s="21" customFormat="1" ht="18" customHeight="1">
      <c r="A10" s="66"/>
      <c r="B10" s="66"/>
      <c r="C10" s="66"/>
      <c r="D10" s="66"/>
    </row>
    <row r="11" spans="1:4" s="21" customFormat="1" ht="18" customHeight="1">
      <c r="A11" s="66"/>
      <c r="B11" s="66"/>
      <c r="C11" s="66"/>
      <c r="D11" s="66"/>
    </row>
    <row r="12" spans="1:4" s="21" customFormat="1" ht="18" customHeight="1">
      <c r="A12" s="66"/>
      <c r="B12" s="66"/>
      <c r="C12" s="66"/>
      <c r="D12" s="66"/>
    </row>
    <row r="13" spans="1:4" s="21" customFormat="1" ht="18" customHeight="1">
      <c r="A13" s="66"/>
      <c r="B13" s="66"/>
      <c r="C13" s="66"/>
      <c r="D13" s="66"/>
    </row>
    <row r="14" spans="1:6" s="69" customFormat="1" ht="12" customHeight="1">
      <c r="A14" s="67"/>
      <c r="B14" s="68"/>
      <c r="C14" s="68"/>
      <c r="F14" s="70"/>
    </row>
    <row r="15" spans="1:6" ht="27" customHeight="1">
      <c r="A15" s="41" t="s">
        <v>9</v>
      </c>
      <c r="B15" s="41"/>
      <c r="C15" s="41"/>
      <c r="D15" s="41"/>
      <c r="F15" s="70"/>
    </row>
    <row r="16" spans="1:6" s="30" customFormat="1" ht="29.25" customHeight="1">
      <c r="A16" s="29" t="s">
        <v>68</v>
      </c>
      <c r="B16" s="29" t="s">
        <v>1</v>
      </c>
      <c r="C16" s="29" t="s">
        <v>45</v>
      </c>
      <c r="D16" s="29" t="s">
        <v>60</v>
      </c>
      <c r="F16" s="70"/>
    </row>
    <row r="17" spans="1:6" ht="19.5" customHeight="1">
      <c r="A17" s="45">
        <f>IF(NOT(ISBLANK(Klassenliste!A6)),Klassenliste!A6,"")</f>
        <v>1</v>
      </c>
      <c r="B17" s="47">
        <f>IF(NOT(ISBLANK(Klassenliste!C6)),Klassenliste!C6,"")</f>
        <v>0</v>
      </c>
      <c r="C17" s="47">
        <f>IF(NOT(ISBLANK(Klassenliste!D6)),Klassenliste!D6,"")</f>
        <v>0</v>
      </c>
      <c r="D17" s="33"/>
      <c r="F17" s="70"/>
    </row>
    <row r="18" spans="1:6" ht="19.5" customHeight="1">
      <c r="A18" s="45">
        <f>IF(NOT(ISBLANK(Klassenliste!A7)),Klassenliste!A7,"")</f>
        <v>2</v>
      </c>
      <c r="B18" s="47">
        <f>IF(NOT(ISBLANK(Klassenliste!C7)),Klassenliste!C7,"")</f>
        <v>0</v>
      </c>
      <c r="C18" s="47">
        <f>IF(NOT(ISBLANK(Klassenliste!D7)),Klassenliste!D7,"")</f>
        <v>0</v>
      </c>
      <c r="D18" s="33"/>
      <c r="F18" s="70"/>
    </row>
    <row r="19" spans="1:6" ht="19.5" customHeight="1">
      <c r="A19" s="45">
        <f>IF(NOT(ISBLANK(Klassenliste!A8)),Klassenliste!A8,"")</f>
        <v>3</v>
      </c>
      <c r="B19" s="47">
        <f>IF(NOT(ISBLANK(Klassenliste!C8)),Klassenliste!C8,"")</f>
        <v>0</v>
      </c>
      <c r="C19" s="47">
        <f>IF(NOT(ISBLANK(Klassenliste!D8)),Klassenliste!D8,"")</f>
        <v>0</v>
      </c>
      <c r="D19" s="33"/>
      <c r="F19" s="70"/>
    </row>
    <row r="20" spans="1:6" ht="19.5" customHeight="1">
      <c r="A20" s="45">
        <f>IF(NOT(ISBLANK(Klassenliste!A9)),Klassenliste!A9,"")</f>
        <v>4</v>
      </c>
      <c r="B20" s="47">
        <f>IF(NOT(ISBLANK(Klassenliste!C9)),Klassenliste!C9,"")</f>
        <v>0</v>
      </c>
      <c r="C20" s="47">
        <f>IF(NOT(ISBLANK(Klassenliste!D9)),Klassenliste!D9,"")</f>
        <v>0</v>
      </c>
      <c r="D20" s="33"/>
      <c r="F20" s="70"/>
    </row>
    <row r="21" spans="1:6" ht="19.5" customHeight="1">
      <c r="A21" s="45">
        <f>IF(NOT(ISBLANK(Klassenliste!A10)),Klassenliste!A10,"")</f>
        <v>5</v>
      </c>
      <c r="B21" s="47">
        <f>IF(NOT(ISBLANK(Klassenliste!C10)),Klassenliste!C10,"")</f>
        <v>0</v>
      </c>
      <c r="C21" s="47">
        <f>IF(NOT(ISBLANK(Klassenliste!D10)),Klassenliste!D10,"")</f>
        <v>0</v>
      </c>
      <c r="D21" s="33"/>
      <c r="F21" s="70"/>
    </row>
    <row r="22" spans="1:6" ht="19.5" customHeight="1">
      <c r="A22" s="45">
        <f>IF(NOT(ISBLANK(Klassenliste!A11)),Klassenliste!A11,"")</f>
        <v>6</v>
      </c>
      <c r="B22" s="47">
        <f>IF(NOT(ISBLANK(Klassenliste!C11)),Klassenliste!C11,"")</f>
        <v>0</v>
      </c>
      <c r="C22" s="47">
        <f>IF(NOT(ISBLANK(Klassenliste!D11)),Klassenliste!D11,"")</f>
        <v>0</v>
      </c>
      <c r="D22" s="33"/>
      <c r="F22" s="1"/>
    </row>
    <row r="23" spans="1:6" ht="19.5" customHeight="1">
      <c r="A23" s="45">
        <f>IF(NOT(ISBLANK(Klassenliste!A12)),Klassenliste!A12,"")</f>
        <v>7</v>
      </c>
      <c r="B23" s="47">
        <f>IF(NOT(ISBLANK(Klassenliste!C12)),Klassenliste!C12,"")</f>
        <v>0</v>
      </c>
      <c r="C23" s="47">
        <f>IF(NOT(ISBLANK(Klassenliste!D12)),Klassenliste!D12,"")</f>
        <v>0</v>
      </c>
      <c r="D23" s="33"/>
      <c r="F23" s="70"/>
    </row>
    <row r="24" spans="1:6" ht="19.5" customHeight="1">
      <c r="A24" s="45">
        <f>IF(NOT(ISBLANK(Klassenliste!A13)),Klassenliste!A13,"")</f>
        <v>8</v>
      </c>
      <c r="B24" s="47">
        <f>IF(NOT(ISBLANK(Klassenliste!C13)),Klassenliste!C13,"")</f>
        <v>0</v>
      </c>
      <c r="C24" s="47">
        <f>IF(NOT(ISBLANK(Klassenliste!D13)),Klassenliste!D13,"")</f>
        <v>0</v>
      </c>
      <c r="D24" s="33"/>
      <c r="F24" s="70"/>
    </row>
    <row r="25" spans="1:6" ht="19.5" customHeight="1">
      <c r="A25" s="45">
        <f>IF(NOT(ISBLANK(Klassenliste!A14)),Klassenliste!A14,"")</f>
        <v>9</v>
      </c>
      <c r="B25" s="47">
        <f>IF(NOT(ISBLANK(Klassenliste!C14)),Klassenliste!C14,"")</f>
        <v>0</v>
      </c>
      <c r="C25" s="47">
        <f>IF(NOT(ISBLANK(Klassenliste!D14)),Klassenliste!D14,"")</f>
        <v>0</v>
      </c>
      <c r="D25" s="33"/>
      <c r="F25" s="70"/>
    </row>
    <row r="26" spans="1:6" ht="19.5" customHeight="1">
      <c r="A26" s="45">
        <f>IF(NOT(ISBLANK(Klassenliste!A15)),Klassenliste!A15,"")</f>
        <v>10</v>
      </c>
      <c r="B26" s="47">
        <f>IF(NOT(ISBLANK(Klassenliste!C15)),Klassenliste!C15,"")</f>
        <v>0</v>
      </c>
      <c r="C26" s="47">
        <f>IF(NOT(ISBLANK(Klassenliste!D15)),Klassenliste!D15,"")</f>
        <v>0</v>
      </c>
      <c r="D26" s="33"/>
      <c r="F26" s="70"/>
    </row>
    <row r="27" spans="1:6" ht="19.5" customHeight="1">
      <c r="A27" s="45">
        <f>IF(NOT(ISBLANK(Klassenliste!A16)),Klassenliste!A16,"")</f>
        <v>11</v>
      </c>
      <c r="B27" s="47">
        <f>IF(NOT(ISBLANK(Klassenliste!C16)),Klassenliste!C16,"")</f>
        <v>0</v>
      </c>
      <c r="C27" s="47">
        <f>IF(NOT(ISBLANK(Klassenliste!D16)),Klassenliste!D16,"")</f>
        <v>0</v>
      </c>
      <c r="D27" s="33"/>
      <c r="F27" s="70"/>
    </row>
    <row r="28" spans="1:4" ht="19.5" customHeight="1">
      <c r="A28" s="45">
        <f>IF(NOT(ISBLANK(Klassenliste!A17)),Klassenliste!A17,"")</f>
        <v>12</v>
      </c>
      <c r="B28" s="47">
        <f>IF(NOT(ISBLANK(Klassenliste!C17)),Klassenliste!C17,"")</f>
        <v>0</v>
      </c>
      <c r="C28" s="47">
        <f>IF(NOT(ISBLANK(Klassenliste!D17)),Klassenliste!D17,"")</f>
        <v>0</v>
      </c>
      <c r="D28" s="33"/>
    </row>
    <row r="29" spans="1:4" ht="19.5" customHeight="1">
      <c r="A29" s="45">
        <f>IF(NOT(ISBLANK(Klassenliste!A18)),Klassenliste!A18,"")</f>
        <v>13</v>
      </c>
      <c r="B29" s="47">
        <f>IF(NOT(ISBLANK(Klassenliste!C18)),Klassenliste!C18,"")</f>
        <v>0</v>
      </c>
      <c r="C29" s="47">
        <f>IF(NOT(ISBLANK(Klassenliste!D18)),Klassenliste!D18,"")</f>
        <v>0</v>
      </c>
      <c r="D29" s="33"/>
    </row>
    <row r="30" spans="1:4" ht="19.5" customHeight="1">
      <c r="A30" s="45">
        <f>IF(NOT(ISBLANK(Klassenliste!A19)),Klassenliste!A19,"")</f>
        <v>14</v>
      </c>
      <c r="B30" s="47">
        <f>IF(NOT(ISBLANK(Klassenliste!C19)),Klassenliste!C19,"")</f>
        <v>0</v>
      </c>
      <c r="C30" s="47">
        <f>IF(NOT(ISBLANK(Klassenliste!D19)),Klassenliste!D19,"")</f>
        <v>0</v>
      </c>
      <c r="D30" s="33"/>
    </row>
    <row r="31" spans="1:4" ht="19.5" customHeight="1">
      <c r="A31" s="45">
        <f>IF(NOT(ISBLANK(Klassenliste!A20)),Klassenliste!A20,"")</f>
        <v>15</v>
      </c>
      <c r="B31" s="47">
        <f>IF(NOT(ISBLANK(Klassenliste!C20)),Klassenliste!C20,"")</f>
        <v>0</v>
      </c>
      <c r="C31" s="47">
        <f>IF(NOT(ISBLANK(Klassenliste!D20)),Klassenliste!D20,"")</f>
        <v>0</v>
      </c>
      <c r="D31" s="33"/>
    </row>
    <row r="32" spans="1:4" ht="19.5" customHeight="1">
      <c r="A32" s="45">
        <f>IF(NOT(ISBLANK(Klassenliste!A21)),Klassenliste!A21,"")</f>
        <v>16</v>
      </c>
      <c r="B32" s="47">
        <f>IF(NOT(ISBLANK(Klassenliste!C21)),Klassenliste!C21,"")</f>
        <v>0</v>
      </c>
      <c r="C32" s="47">
        <f>IF(NOT(ISBLANK(Klassenliste!D21)),Klassenliste!D21,"")</f>
        <v>0</v>
      </c>
      <c r="D32" s="33"/>
    </row>
    <row r="33" spans="1:4" ht="19.5" customHeight="1">
      <c r="A33" s="45">
        <f>IF(NOT(ISBLANK(Klassenliste!A22)),Klassenliste!A22,"")</f>
        <v>17</v>
      </c>
      <c r="B33" s="47">
        <f>IF(NOT(ISBLANK(Klassenliste!C22)),Klassenliste!C22,"")</f>
        <v>0</v>
      </c>
      <c r="C33" s="47">
        <f>IF(NOT(ISBLANK(Klassenliste!D22)),Klassenliste!D22,"")</f>
        <v>0</v>
      </c>
      <c r="D33" s="33"/>
    </row>
    <row r="34" spans="1:4" ht="19.5" customHeight="1">
      <c r="A34" s="45">
        <f>IF(NOT(ISBLANK(Klassenliste!A23)),Klassenliste!A23,"")</f>
        <v>18</v>
      </c>
      <c r="B34" s="47">
        <f>IF(NOT(ISBLANK(Klassenliste!C23)),Klassenliste!C23,"")</f>
        <v>0</v>
      </c>
      <c r="C34" s="47">
        <f>IF(NOT(ISBLANK(Klassenliste!D23)),Klassenliste!D23,"")</f>
        <v>0</v>
      </c>
      <c r="D34" s="33"/>
    </row>
    <row r="35" spans="1:4" ht="19.5" customHeight="1">
      <c r="A35" s="45">
        <f>IF(NOT(ISBLANK(Klassenliste!A24)),Klassenliste!A24,"")</f>
        <v>19</v>
      </c>
      <c r="B35" s="47">
        <f>IF(NOT(ISBLANK(Klassenliste!C24)),Klassenliste!C24,"")</f>
        <v>0</v>
      </c>
      <c r="C35" s="47">
        <f>IF(NOT(ISBLANK(Klassenliste!D24)),Klassenliste!D24,"")</f>
        <v>0</v>
      </c>
      <c r="D35" s="33"/>
    </row>
    <row r="36" spans="1:4" ht="19.5" customHeight="1">
      <c r="A36" s="45">
        <f>IF(NOT(ISBLANK(Klassenliste!A25)),Klassenliste!A25,"")</f>
        <v>20</v>
      </c>
      <c r="B36" s="47">
        <f>IF(NOT(ISBLANK(Klassenliste!C25)),Klassenliste!C25,"")</f>
        <v>0</v>
      </c>
      <c r="C36" s="47">
        <f>IF(NOT(ISBLANK(Klassenliste!D25)),Klassenliste!D25,"")</f>
        <v>0</v>
      </c>
      <c r="D36" s="33"/>
    </row>
    <row r="37" spans="1:4" s="36" customFormat="1" ht="19.5" customHeight="1">
      <c r="A37" s="71"/>
      <c r="B37" s="71"/>
      <c r="C37" s="71" t="e">
        <f>NA()</f>
        <v>#N/A</v>
      </c>
      <c r="D37" s="72" t="s">
        <v>79</v>
      </c>
    </row>
    <row r="38" spans="1:4" s="36" customFormat="1" ht="19.5" customHeight="1">
      <c r="A38" s="71"/>
      <c r="B38" s="73"/>
      <c r="C38" s="73"/>
      <c r="D38" s="72" t="s">
        <v>80</v>
      </c>
    </row>
    <row r="39" spans="1:4" s="30" customFormat="1" ht="30.75" customHeight="1">
      <c r="A39" s="29" t="s">
        <v>68</v>
      </c>
      <c r="B39" s="29" t="s">
        <v>1</v>
      </c>
      <c r="C39" s="29" t="s">
        <v>45</v>
      </c>
      <c r="D39" s="29" t="s">
        <v>60</v>
      </c>
    </row>
    <row r="40" spans="1:4" ht="19.5" customHeight="1">
      <c r="A40" s="45">
        <f>IF(NOT(ISBLANK(Klassenliste!A26)),Klassenliste!A26,"")</f>
        <v>21</v>
      </c>
      <c r="B40" s="47">
        <f>IF(NOT(ISBLANK(Klassenliste!C26)),Klassenliste!C26,"")</f>
        <v>0</v>
      </c>
      <c r="C40" s="47">
        <f>IF(NOT(ISBLANK(Klassenliste!D26)),Klassenliste!D26,"")</f>
        <v>0</v>
      </c>
      <c r="D40" s="33"/>
    </row>
    <row r="41" spans="1:4" s="34" customFormat="1" ht="19.5" customHeight="1">
      <c r="A41" s="45">
        <f>IF(NOT(ISBLANK(Klassenliste!A27)),Klassenliste!A27,"")</f>
        <v>22</v>
      </c>
      <c r="B41" s="47">
        <f>IF(NOT(ISBLANK(Klassenliste!C27)),Klassenliste!C27,"")</f>
        <v>0</v>
      </c>
      <c r="C41" s="47">
        <f>IF(NOT(ISBLANK(Klassenliste!D27)),Klassenliste!D27,"")</f>
        <v>0</v>
      </c>
      <c r="D41" s="63"/>
    </row>
    <row r="42" spans="1:4" ht="19.5" customHeight="1">
      <c r="A42" s="45">
        <f>IF(NOT(ISBLANK(Klassenliste!A28)),Klassenliste!A28,"")</f>
        <v>23</v>
      </c>
      <c r="B42" s="47">
        <f>IF(NOT(ISBLANK(Klassenliste!C28)),Klassenliste!C28,"")</f>
        <v>0</v>
      </c>
      <c r="C42" s="47">
        <f>IF(NOT(ISBLANK(Klassenliste!D28)),Klassenliste!D28,"")</f>
        <v>0</v>
      </c>
      <c r="D42" s="33"/>
    </row>
    <row r="43" spans="1:4" s="34" customFormat="1" ht="19.5" customHeight="1">
      <c r="A43" s="45">
        <f>IF(NOT(ISBLANK(Klassenliste!A29)),Klassenliste!A29,"")</f>
        <v>24</v>
      </c>
      <c r="B43" s="47">
        <f>IF(NOT(ISBLANK(Klassenliste!C29)),Klassenliste!C29,"")</f>
        <v>0</v>
      </c>
      <c r="C43" s="47">
        <f>IF(NOT(ISBLANK(Klassenliste!D29)),Klassenliste!D29,"")</f>
        <v>0</v>
      </c>
      <c r="D43" s="63"/>
    </row>
    <row r="44" spans="1:4" ht="19.5" customHeight="1">
      <c r="A44" s="45">
        <f>IF(NOT(ISBLANK(Klassenliste!A30)),Klassenliste!A30,"")</f>
        <v>25</v>
      </c>
      <c r="B44" s="47">
        <f>IF(NOT(ISBLANK(Klassenliste!C30)),Klassenliste!C30,"")</f>
        <v>0</v>
      </c>
      <c r="C44" s="47">
        <f>IF(NOT(ISBLANK(Klassenliste!D30)),Klassenliste!D30,"")</f>
        <v>0</v>
      </c>
      <c r="D44" s="33"/>
    </row>
    <row r="45" spans="1:4" ht="19.5" customHeight="1">
      <c r="A45" s="45">
        <f>IF(NOT(ISBLANK(Klassenliste!A31)),Klassenliste!A31,"")</f>
        <v>26</v>
      </c>
      <c r="B45" s="47">
        <f>IF(NOT(ISBLANK(Klassenliste!C31)),Klassenliste!C31,"")</f>
        <v>0</v>
      </c>
      <c r="C45" s="47">
        <f>IF(NOT(ISBLANK(Klassenliste!D31)),Klassenliste!D31,"")</f>
        <v>0</v>
      </c>
      <c r="D45" s="33"/>
    </row>
    <row r="46" spans="1:4" s="34" customFormat="1" ht="19.5" customHeight="1">
      <c r="A46" s="45">
        <f>IF(NOT(ISBLANK(Klassenliste!A32)),Klassenliste!A32,"")</f>
        <v>27</v>
      </c>
      <c r="B46" s="47">
        <f>IF(NOT(ISBLANK(Klassenliste!C32)),Klassenliste!C32,"")</f>
        <v>0</v>
      </c>
      <c r="C46" s="47">
        <f>IF(NOT(ISBLANK(Klassenliste!D32)),Klassenliste!D32,"")</f>
        <v>0</v>
      </c>
      <c r="D46" s="63"/>
    </row>
    <row r="47" spans="1:4" ht="19.5" customHeight="1">
      <c r="A47" s="45">
        <f>IF(NOT(ISBLANK(Klassenliste!A33)),Klassenliste!A33,"")</f>
        <v>28</v>
      </c>
      <c r="B47" s="47">
        <f>IF(NOT(ISBLANK(Klassenliste!C33)),Klassenliste!C33,"")</f>
        <v>0</v>
      </c>
      <c r="C47" s="47">
        <f>IF(NOT(ISBLANK(Klassenliste!D33)),Klassenliste!D33,"")</f>
        <v>0</v>
      </c>
      <c r="D47" s="33"/>
    </row>
    <row r="48" spans="1:4" ht="19.5" customHeight="1">
      <c r="A48" s="45">
        <f>IF(NOT(ISBLANK(Klassenliste!A34)),Klassenliste!A34,"")</f>
        <v>29</v>
      </c>
      <c r="B48" s="47">
        <f>IF(NOT(ISBLANK(Klassenliste!C34)),Klassenliste!C34,"")</f>
        <v>0</v>
      </c>
      <c r="C48" s="47">
        <f>IF(NOT(ISBLANK(Klassenliste!D34)),Klassenliste!D34,"")</f>
        <v>0</v>
      </c>
      <c r="D48" s="33"/>
    </row>
    <row r="49" spans="1:4" ht="19.5" customHeight="1">
      <c r="A49" s="45">
        <f>IF(NOT(ISBLANK(Klassenliste!A35)),Klassenliste!A35,"")</f>
        <v>30</v>
      </c>
      <c r="B49" s="47">
        <f>IF(NOT(ISBLANK(Klassenliste!C35)),Klassenliste!C35,"")</f>
        <v>0</v>
      </c>
      <c r="C49" s="47">
        <f>IF(NOT(ISBLANK(Klassenliste!D35)),Klassenliste!D35,"")</f>
        <v>0</v>
      </c>
      <c r="D49" s="33"/>
    </row>
    <row r="50" spans="1:4" ht="19.5" customHeight="1">
      <c r="A50" s="45">
        <f>IF(NOT(ISBLANK(Klassenliste!A36)),Klassenliste!A36,"")</f>
        <v>31</v>
      </c>
      <c r="B50" s="47">
        <f>IF(NOT(ISBLANK(Klassenliste!C36)),Klassenliste!C36,"")</f>
        <v>0</v>
      </c>
      <c r="C50" s="47">
        <f>IF(NOT(ISBLANK(Klassenliste!D36)),Klassenliste!D36,"")</f>
        <v>0</v>
      </c>
      <c r="D50" s="33"/>
    </row>
    <row r="51" spans="1:4" ht="19.5" customHeight="1">
      <c r="A51" s="45">
        <f>IF(NOT(ISBLANK(Klassenliste!A37)),Klassenliste!A37,"")</f>
        <v>32</v>
      </c>
      <c r="B51" s="47">
        <f>IF(NOT(ISBLANK(Klassenliste!C37)),Klassenliste!C37,"")</f>
        <v>0</v>
      </c>
      <c r="C51" s="47">
        <f>IF(NOT(ISBLANK(Klassenliste!D37)),Klassenliste!D37,"")</f>
        <v>0</v>
      </c>
      <c r="D51" s="33"/>
    </row>
    <row r="52" spans="1:4" ht="19.5" customHeight="1">
      <c r="A52" s="45">
        <f>IF(NOT(ISBLANK(Klassenliste!A38)),Klassenliste!A38,"")</f>
        <v>0</v>
      </c>
      <c r="B52" s="47">
        <f>IF(NOT(ISBLANK(Klassenliste!C38)),Klassenliste!C38,"")</f>
        <v>0</v>
      </c>
      <c r="C52" s="47">
        <f>IF(NOT(ISBLANK(Klassenliste!D38)),Klassenliste!D38,"")</f>
        <v>0</v>
      </c>
      <c r="D52" s="33"/>
    </row>
    <row r="53" spans="1:4" ht="19.5" customHeight="1">
      <c r="A53" s="45">
        <f>IF(NOT(ISBLANK(Klassenliste!A39)),Klassenliste!A39,"")</f>
        <v>0</v>
      </c>
      <c r="B53" s="47">
        <f>IF(NOT(ISBLANK(Klassenliste!C39)),Klassenliste!C39,"")</f>
        <v>0</v>
      </c>
      <c r="C53" s="47">
        <f>IF(NOT(ISBLANK(Klassenliste!D39)),Klassenliste!D39,"")</f>
        <v>0</v>
      </c>
      <c r="D53" s="33"/>
    </row>
    <row r="54" spans="1:4" ht="19.5" customHeight="1">
      <c r="A54" s="45">
        <f>IF(NOT(ISBLANK(Klassenliste!A40)),Klassenliste!A40,"")</f>
        <v>0</v>
      </c>
      <c r="B54" s="47">
        <f>IF(NOT(ISBLANK(Klassenliste!C40)),Klassenliste!C40,"")</f>
        <v>0</v>
      </c>
      <c r="C54" s="47">
        <f>IF(NOT(ISBLANK(Klassenliste!D40)),Klassenliste!D40,"")</f>
        <v>0</v>
      </c>
      <c r="D54" s="33"/>
    </row>
    <row r="55" spans="1:2" s="21" customFormat="1" ht="41.25" customHeight="1">
      <c r="A55" s="21" t="s">
        <v>81</v>
      </c>
      <c r="B55" s="74">
        <f ca="1">TODAY()</f>
        <v>42969</v>
      </c>
    </row>
    <row r="56" ht="37.5" customHeight="1"/>
    <row r="57" s="36" customFormat="1" ht="9">
      <c r="A57" s="36" t="s">
        <v>64</v>
      </c>
    </row>
    <row r="58" ht="14.25" customHeight="1"/>
    <row r="65526" ht="12.75"/>
    <row r="65527" ht="12.75"/>
    <row r="65528" ht="12.75"/>
    <row r="65529" ht="12.75"/>
    <row r="65530" ht="12.75"/>
    <row r="65531" ht="12.75"/>
    <row r="65532" ht="12.75"/>
    <row r="65533" ht="12.75"/>
    <row r="65534" ht="12.75"/>
    <row r="65535" ht="12.75"/>
    <row r="65536" ht="12.75"/>
  </sheetData>
  <sheetProtection selectLockedCells="1" selectUnlockedCells="1"/>
  <mergeCells count="14">
    <mergeCell ref="A1:D1"/>
    <mergeCell ref="A2:D2"/>
    <mergeCell ref="A4:D4"/>
    <mergeCell ref="A5:D5"/>
    <mergeCell ref="A6:D6"/>
    <mergeCell ref="A7:D7"/>
    <mergeCell ref="A8:D8"/>
    <mergeCell ref="A9:D9"/>
    <mergeCell ref="A10:D10"/>
    <mergeCell ref="A11:D11"/>
    <mergeCell ref="A12:D12"/>
    <mergeCell ref="A13:D13"/>
    <mergeCell ref="A15:D15"/>
    <mergeCell ref="A37:C37"/>
  </mergeCells>
  <printOptions/>
  <pageMargins left="0.6611111111111111" right="0.3347222222222222" top="0.3645833333333333" bottom="0.25069444444444444"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C2" sqref="C2"/>
    </sheetView>
  </sheetViews>
  <sheetFormatPr defaultColWidth="4.57421875" defaultRowHeight="12.75"/>
  <cols>
    <col min="1" max="1" width="12.421875" style="2" customWidth="1"/>
    <col min="2" max="2" width="10.140625" style="2" customWidth="1"/>
    <col min="3" max="16384" width="4.7109375" style="0" customWidth="1"/>
  </cols>
  <sheetData>
    <row r="1" spans="1:256" s="77" customFormat="1" ht="24.75" customHeight="1">
      <c r="A1" s="75">
        <f>IF(NOT(ISBLANK(Klassenliste!C1)),Klassenliste!C1,"")</f>
        <v>0</v>
      </c>
      <c r="B1" s="75">
        <f>Klasse</f>
        <v>0</v>
      </c>
      <c r="C1" s="76" t="s">
        <v>82</v>
      </c>
      <c r="D1" s="76"/>
      <c r="E1" s="76"/>
      <c r="F1" s="76"/>
      <c r="G1" s="76"/>
      <c r="H1" s="76"/>
      <c r="I1" s="76"/>
      <c r="J1" s="76"/>
      <c r="K1" s="76"/>
      <c r="L1" s="76"/>
      <c r="M1" s="76"/>
      <c r="N1" s="76"/>
      <c r="O1" s="76"/>
      <c r="P1" s="76"/>
      <c r="Q1" s="76"/>
      <c r="R1" s="76"/>
      <c r="S1" s="76" t="s">
        <v>83</v>
      </c>
      <c r="T1" s="76"/>
      <c r="U1" s="76"/>
      <c r="V1" s="76"/>
      <c r="W1" s="76"/>
      <c r="X1" s="76"/>
      <c r="Y1" s="76"/>
      <c r="Z1" s="76"/>
      <c r="AA1" s="76"/>
      <c r="AB1" s="76"/>
      <c r="AC1" s="76"/>
      <c r="AD1" s="76"/>
      <c r="AE1" s="76"/>
      <c r="AF1" s="76"/>
      <c r="AG1" s="76"/>
      <c r="AH1" s="76"/>
      <c r="AI1" s="76"/>
      <c r="AJ1" s="76"/>
      <c r="AK1" s="76"/>
      <c r="AL1" s="76"/>
      <c r="AM1" s="76"/>
      <c r="HZ1" s="11"/>
      <c r="IA1" s="11"/>
      <c r="IB1" s="11"/>
      <c r="IC1" s="11"/>
      <c r="ID1" s="11"/>
      <c r="IE1" s="11"/>
      <c r="IF1" s="11"/>
      <c r="IG1" s="11"/>
      <c r="IH1" s="11"/>
      <c r="II1" s="11"/>
      <c r="IJ1" s="11"/>
      <c r="IK1" s="11"/>
      <c r="IL1" s="11"/>
      <c r="IM1" s="11"/>
      <c r="IN1" s="11"/>
      <c r="IO1" s="11"/>
      <c r="IP1" s="11"/>
      <c r="IQ1" s="11"/>
      <c r="IR1" s="11"/>
      <c r="IS1" s="11"/>
      <c r="IT1" s="11"/>
      <c r="IU1" s="11"/>
      <c r="IV1" s="11"/>
    </row>
    <row r="2" spans="1:256" s="11" customFormat="1" ht="24.75" customHeight="1">
      <c r="A2" s="78">
        <f>IF(NOT(ISBLANK(Klassenliste!C6)),Klassenliste!C6,"")</f>
        <v>0</v>
      </c>
      <c r="B2" s="78">
        <f>IF(NOT(ISBLANK(Klassenliste!D6)),Klassenliste!E6,"")</f>
        <v>0</v>
      </c>
      <c r="HZ2"/>
      <c r="IA2"/>
      <c r="IB2"/>
      <c r="IC2"/>
      <c r="ID2"/>
      <c r="IE2"/>
      <c r="IF2"/>
      <c r="IG2"/>
      <c r="IH2"/>
      <c r="II2"/>
      <c r="IJ2"/>
      <c r="IK2"/>
      <c r="IL2"/>
      <c r="IM2"/>
      <c r="IN2"/>
      <c r="IO2"/>
      <c r="IP2"/>
      <c r="IQ2"/>
      <c r="IR2"/>
      <c r="IS2"/>
      <c r="IT2"/>
      <c r="IU2"/>
      <c r="IV2"/>
    </row>
    <row r="3" spans="1:256" s="11" customFormat="1" ht="24.75" customHeight="1">
      <c r="A3" s="79">
        <f>IF(NOT(ISBLANK(Klassenliste!C7)),Klassenliste!C7,"")</f>
        <v>0</v>
      </c>
      <c r="B3" s="79">
        <f>IF(NOT(ISBLANK(Klassenliste!D7)),Klassenliste!E7,"")</f>
        <v>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HZ3"/>
      <c r="IA3"/>
      <c r="IB3"/>
      <c r="IC3"/>
      <c r="ID3"/>
      <c r="IE3"/>
      <c r="IF3"/>
      <c r="IG3"/>
      <c r="IH3"/>
      <c r="II3"/>
      <c r="IJ3"/>
      <c r="IK3"/>
      <c r="IL3"/>
      <c r="IM3"/>
      <c r="IN3"/>
      <c r="IO3"/>
      <c r="IP3"/>
      <c r="IQ3"/>
      <c r="IR3"/>
      <c r="IS3"/>
      <c r="IT3"/>
      <c r="IU3"/>
      <c r="IV3"/>
    </row>
    <row r="4" spans="1:256" s="11" customFormat="1" ht="24.75" customHeight="1">
      <c r="A4" s="78">
        <f>IF(NOT(ISBLANK(Klassenliste!C8)),Klassenliste!C8,"")</f>
        <v>0</v>
      </c>
      <c r="B4" s="78">
        <f>IF(NOT(ISBLANK(Klassenliste!D8)),Klassenliste!E8,"")</f>
        <v>0</v>
      </c>
      <c r="HZ4"/>
      <c r="IA4"/>
      <c r="IB4"/>
      <c r="IC4"/>
      <c r="ID4"/>
      <c r="IE4"/>
      <c r="IF4"/>
      <c r="IG4"/>
      <c r="IH4"/>
      <c r="II4"/>
      <c r="IJ4"/>
      <c r="IK4"/>
      <c r="IL4"/>
      <c r="IM4"/>
      <c r="IN4"/>
      <c r="IO4"/>
      <c r="IP4"/>
      <c r="IQ4"/>
      <c r="IR4"/>
      <c r="IS4"/>
      <c r="IT4"/>
      <c r="IU4"/>
      <c r="IV4"/>
    </row>
    <row r="5" spans="1:256" s="11" customFormat="1" ht="24.75" customHeight="1">
      <c r="A5" s="79">
        <f>IF(NOT(ISBLANK(Klassenliste!C9)),Klassenliste!C9,"")</f>
        <v>0</v>
      </c>
      <c r="B5" s="79">
        <f>IF(NOT(ISBLANK(Klassenliste!D9)),Klassenliste!E9,"")</f>
        <v>0</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HZ5"/>
      <c r="IA5"/>
      <c r="IB5"/>
      <c r="IC5"/>
      <c r="ID5"/>
      <c r="IE5"/>
      <c r="IF5"/>
      <c r="IG5"/>
      <c r="IH5"/>
      <c r="II5"/>
      <c r="IJ5"/>
      <c r="IK5"/>
      <c r="IL5"/>
      <c r="IM5"/>
      <c r="IN5"/>
      <c r="IO5"/>
      <c r="IP5"/>
      <c r="IQ5"/>
      <c r="IR5"/>
      <c r="IS5"/>
      <c r="IT5"/>
      <c r="IU5"/>
      <c r="IV5"/>
    </row>
    <row r="6" spans="1:256" s="11" customFormat="1" ht="24.75" customHeight="1">
      <c r="A6" s="78">
        <f>IF(NOT(ISBLANK(Klassenliste!C9)),Klassenliste!C9,"")</f>
        <v>0</v>
      </c>
      <c r="B6" s="78">
        <f>IF(NOT(ISBLANK(Klassenliste!D9)),Klassenliste!E9,"")</f>
        <v>0</v>
      </c>
      <c r="HZ6"/>
      <c r="IA6"/>
      <c r="IB6"/>
      <c r="IC6"/>
      <c r="ID6"/>
      <c r="IE6"/>
      <c r="IF6"/>
      <c r="IG6"/>
      <c r="IH6"/>
      <c r="II6"/>
      <c r="IJ6"/>
      <c r="IK6"/>
      <c r="IL6"/>
      <c r="IM6"/>
      <c r="IN6"/>
      <c r="IO6"/>
      <c r="IP6"/>
      <c r="IQ6"/>
      <c r="IR6"/>
      <c r="IS6"/>
      <c r="IT6"/>
      <c r="IU6"/>
      <c r="IV6"/>
    </row>
    <row r="7" spans="1:256" s="11" customFormat="1" ht="24.75" customHeight="1">
      <c r="A7" s="79">
        <f>IF(NOT(ISBLANK(Klassenliste!C10)),Klassenliste!C10,"")</f>
        <v>0</v>
      </c>
      <c r="B7" s="79">
        <f>IF(NOT(ISBLANK(Klassenliste!D10)),Klassenliste!E10,"")</f>
        <v>0</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HZ7"/>
      <c r="IA7"/>
      <c r="IB7"/>
      <c r="IC7"/>
      <c r="ID7"/>
      <c r="IE7"/>
      <c r="IF7"/>
      <c r="IG7"/>
      <c r="IH7"/>
      <c r="II7"/>
      <c r="IJ7"/>
      <c r="IK7"/>
      <c r="IL7"/>
      <c r="IM7"/>
      <c r="IN7"/>
      <c r="IO7"/>
      <c r="IP7"/>
      <c r="IQ7"/>
      <c r="IR7"/>
      <c r="IS7"/>
      <c r="IT7"/>
      <c r="IU7"/>
      <c r="IV7"/>
    </row>
    <row r="8" spans="1:256" s="11" customFormat="1" ht="24.75" customHeight="1">
      <c r="A8" s="78">
        <f>IF(NOT(ISBLANK(Klassenliste!C11)),Klassenliste!C11,"")</f>
        <v>0</v>
      </c>
      <c r="B8" s="78">
        <f>IF(NOT(ISBLANK(Klassenliste!D11)),Klassenliste!E11,"")</f>
        <v>0</v>
      </c>
      <c r="HZ8"/>
      <c r="IA8"/>
      <c r="IB8"/>
      <c r="IC8"/>
      <c r="ID8"/>
      <c r="IE8"/>
      <c r="IF8"/>
      <c r="IG8"/>
      <c r="IH8"/>
      <c r="II8"/>
      <c r="IJ8"/>
      <c r="IK8"/>
      <c r="IL8"/>
      <c r="IM8"/>
      <c r="IN8"/>
      <c r="IO8"/>
      <c r="IP8"/>
      <c r="IQ8"/>
      <c r="IR8"/>
      <c r="IS8"/>
      <c r="IT8"/>
      <c r="IU8"/>
      <c r="IV8"/>
    </row>
    <row r="9" spans="1:256" s="11" customFormat="1" ht="24.75" customHeight="1">
      <c r="A9" s="79">
        <f>IF(NOT(ISBLANK(Klassenliste!C12)),Klassenliste!C12,"")</f>
        <v>0</v>
      </c>
      <c r="B9" s="79">
        <f>IF(NOT(ISBLANK(Klassenliste!D12)),Klassenliste!E12,"")</f>
        <v>0</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HZ9"/>
      <c r="IA9"/>
      <c r="IB9"/>
      <c r="IC9"/>
      <c r="ID9"/>
      <c r="IE9"/>
      <c r="IF9"/>
      <c r="IG9"/>
      <c r="IH9"/>
      <c r="II9"/>
      <c r="IJ9"/>
      <c r="IK9"/>
      <c r="IL9"/>
      <c r="IM9"/>
      <c r="IN9"/>
      <c r="IO9"/>
      <c r="IP9"/>
      <c r="IQ9"/>
      <c r="IR9"/>
      <c r="IS9"/>
      <c r="IT9"/>
      <c r="IU9"/>
      <c r="IV9"/>
    </row>
    <row r="10" spans="1:256" s="11" customFormat="1" ht="24.75" customHeight="1">
      <c r="A10" s="78">
        <f>IF(NOT(ISBLANK(Klassenliste!C13)),Klassenliste!C13,"")</f>
        <v>0</v>
      </c>
      <c r="B10" s="78">
        <f>IF(NOT(ISBLANK(Klassenliste!D13)),Klassenliste!E13,"")</f>
        <v>0</v>
      </c>
      <c r="HZ10"/>
      <c r="IA10"/>
      <c r="IB10"/>
      <c r="IC10"/>
      <c r="ID10"/>
      <c r="IE10"/>
      <c r="IF10"/>
      <c r="IG10"/>
      <c r="IH10"/>
      <c r="II10"/>
      <c r="IJ10"/>
      <c r="IK10"/>
      <c r="IL10"/>
      <c r="IM10"/>
      <c r="IN10"/>
      <c r="IO10"/>
      <c r="IP10"/>
      <c r="IQ10"/>
      <c r="IR10"/>
      <c r="IS10"/>
      <c r="IT10"/>
      <c r="IU10"/>
      <c r="IV10"/>
    </row>
    <row r="11" spans="1:256" s="11" customFormat="1" ht="24.75" customHeight="1">
      <c r="A11" s="79">
        <f>IF(NOT(ISBLANK(Klassenliste!C14)),Klassenliste!C14,"")</f>
        <v>0</v>
      </c>
      <c r="B11" s="79">
        <f>IF(NOT(ISBLANK(Klassenliste!D14)),Klassenliste!E14,"")</f>
        <v>0</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HZ11"/>
      <c r="IA11"/>
      <c r="IB11"/>
      <c r="IC11"/>
      <c r="ID11"/>
      <c r="IE11"/>
      <c r="IF11"/>
      <c r="IG11"/>
      <c r="IH11"/>
      <c r="II11"/>
      <c r="IJ11"/>
      <c r="IK11"/>
      <c r="IL11"/>
      <c r="IM11"/>
      <c r="IN11"/>
      <c r="IO11"/>
      <c r="IP11"/>
      <c r="IQ11"/>
      <c r="IR11"/>
      <c r="IS11"/>
      <c r="IT11"/>
      <c r="IU11"/>
      <c r="IV11"/>
    </row>
    <row r="12" spans="1:256" s="11" customFormat="1" ht="24.75" customHeight="1">
      <c r="A12" s="78">
        <f>IF(NOT(ISBLANK(Klassenliste!C16)),Klassenliste!C16,"")</f>
        <v>0</v>
      </c>
      <c r="B12" s="78">
        <f>IF(NOT(ISBLANK(Klassenliste!D16)),Klassenliste!E16,"")</f>
        <v>0</v>
      </c>
      <c r="HZ12"/>
      <c r="IA12"/>
      <c r="IB12"/>
      <c r="IC12"/>
      <c r="ID12"/>
      <c r="IE12"/>
      <c r="IF12"/>
      <c r="IG12"/>
      <c r="IH12"/>
      <c r="II12"/>
      <c r="IJ12"/>
      <c r="IK12"/>
      <c r="IL12"/>
      <c r="IM12"/>
      <c r="IN12"/>
      <c r="IO12"/>
      <c r="IP12"/>
      <c r="IQ12"/>
      <c r="IR12"/>
      <c r="IS12"/>
      <c r="IT12"/>
      <c r="IU12"/>
      <c r="IV12"/>
    </row>
    <row r="13" spans="1:256" s="11" customFormat="1" ht="24.75" customHeight="1">
      <c r="A13" s="79">
        <f>IF(NOT(ISBLANK(Klassenliste!C17)),Klassenliste!C17,"")</f>
        <v>0</v>
      </c>
      <c r="B13" s="79">
        <f>IF(NOT(ISBLANK(Klassenliste!D17)),Klassenliste!E17,"")</f>
        <v>0</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HZ13"/>
      <c r="IA13"/>
      <c r="IB13"/>
      <c r="IC13"/>
      <c r="ID13"/>
      <c r="IE13"/>
      <c r="IF13"/>
      <c r="IG13"/>
      <c r="IH13"/>
      <c r="II13"/>
      <c r="IJ13"/>
      <c r="IK13"/>
      <c r="IL13"/>
      <c r="IM13"/>
      <c r="IN13"/>
      <c r="IO13"/>
      <c r="IP13"/>
      <c r="IQ13"/>
      <c r="IR13"/>
      <c r="IS13"/>
      <c r="IT13"/>
      <c r="IU13"/>
      <c r="IV13"/>
    </row>
    <row r="14" spans="1:256" s="11" customFormat="1" ht="24.75" customHeight="1">
      <c r="A14" s="78">
        <f>IF(NOT(ISBLANK(Klassenliste!C18)),Klassenliste!C18,"")</f>
        <v>0</v>
      </c>
      <c r="B14" s="78">
        <f>IF(NOT(ISBLANK(Klassenliste!D18)),Klassenliste!E18,"")</f>
        <v>0</v>
      </c>
      <c r="HZ14"/>
      <c r="IA14"/>
      <c r="IB14"/>
      <c r="IC14"/>
      <c r="ID14"/>
      <c r="IE14"/>
      <c r="IF14"/>
      <c r="IG14"/>
      <c r="IH14"/>
      <c r="II14"/>
      <c r="IJ14"/>
      <c r="IK14"/>
      <c r="IL14"/>
      <c r="IM14"/>
      <c r="IN14"/>
      <c r="IO14"/>
      <c r="IP14"/>
      <c r="IQ14"/>
      <c r="IR14"/>
      <c r="IS14"/>
      <c r="IT14"/>
      <c r="IU14"/>
      <c r="IV14"/>
    </row>
    <row r="15" spans="1:256" s="11" customFormat="1" ht="24.75" customHeight="1">
      <c r="A15" s="79">
        <f>IF(NOT(ISBLANK(Klassenliste!C20)),Klassenliste!C20,"")</f>
        <v>0</v>
      </c>
      <c r="B15" s="79">
        <f>IF(NOT(ISBLANK(Klassenliste!D20)),Klassenliste!E20,"")</f>
        <v>0</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HZ15"/>
      <c r="IA15"/>
      <c r="IB15"/>
      <c r="IC15"/>
      <c r="ID15"/>
      <c r="IE15"/>
      <c r="IF15"/>
      <c r="IG15"/>
      <c r="IH15"/>
      <c r="II15"/>
      <c r="IJ15"/>
      <c r="IK15"/>
      <c r="IL15"/>
      <c r="IM15"/>
      <c r="IN15"/>
      <c r="IO15"/>
      <c r="IP15"/>
      <c r="IQ15"/>
      <c r="IR15"/>
      <c r="IS15"/>
      <c r="IT15"/>
      <c r="IU15"/>
      <c r="IV15"/>
    </row>
    <row r="16" spans="1:256" s="11" customFormat="1" ht="24.75" customHeight="1">
      <c r="A16" s="78">
        <f>IF(NOT(ISBLANK(Klassenliste!C21)),Klassenliste!C21,"")</f>
        <v>0</v>
      </c>
      <c r="B16" s="78">
        <f>IF(NOT(ISBLANK(Klassenliste!D21)),Klassenliste!E21,"")</f>
        <v>0</v>
      </c>
      <c r="HZ16"/>
      <c r="IA16"/>
      <c r="IB16"/>
      <c r="IC16"/>
      <c r="ID16"/>
      <c r="IE16"/>
      <c r="IF16"/>
      <c r="IG16"/>
      <c r="IH16"/>
      <c r="II16"/>
      <c r="IJ16"/>
      <c r="IK16"/>
      <c r="IL16"/>
      <c r="IM16"/>
      <c r="IN16"/>
      <c r="IO16"/>
      <c r="IP16"/>
      <c r="IQ16"/>
      <c r="IR16"/>
      <c r="IS16"/>
      <c r="IT16"/>
      <c r="IU16"/>
      <c r="IV16"/>
    </row>
    <row r="17" spans="1:256" s="11" customFormat="1" ht="24.75" customHeight="1">
      <c r="A17" s="79">
        <f>IF(NOT(ISBLANK(Klassenliste!C22)),Klassenliste!C22,"")</f>
        <v>0</v>
      </c>
      <c r="B17" s="79">
        <f>IF(NOT(ISBLANK(Klassenliste!D22)),Klassenliste!E22,"")</f>
        <v>0</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HZ17"/>
      <c r="IA17"/>
      <c r="IB17"/>
      <c r="IC17"/>
      <c r="ID17"/>
      <c r="IE17"/>
      <c r="IF17"/>
      <c r="IG17"/>
      <c r="IH17"/>
      <c r="II17"/>
      <c r="IJ17"/>
      <c r="IK17"/>
      <c r="IL17"/>
      <c r="IM17"/>
      <c r="IN17"/>
      <c r="IO17"/>
      <c r="IP17"/>
      <c r="IQ17"/>
      <c r="IR17"/>
      <c r="IS17"/>
      <c r="IT17"/>
      <c r="IU17"/>
      <c r="IV17"/>
    </row>
    <row r="18" spans="1:256" s="11" customFormat="1" ht="24.75" customHeight="1">
      <c r="A18" s="78">
        <f>IF(NOT(ISBLANK(Klassenliste!C23)),Klassenliste!C23,"")</f>
        <v>0</v>
      </c>
      <c r="B18" s="78">
        <f>IF(NOT(ISBLANK(Klassenliste!D23)),Klassenliste!E23,"")</f>
        <v>0</v>
      </c>
      <c r="HZ18"/>
      <c r="IA18"/>
      <c r="IB18"/>
      <c r="IC18"/>
      <c r="ID18"/>
      <c r="IE18"/>
      <c r="IF18"/>
      <c r="IG18"/>
      <c r="IH18"/>
      <c r="II18"/>
      <c r="IJ18"/>
      <c r="IK18"/>
      <c r="IL18"/>
      <c r="IM18"/>
      <c r="IN18"/>
      <c r="IO18"/>
      <c r="IP18"/>
      <c r="IQ18"/>
      <c r="IR18"/>
      <c r="IS18"/>
      <c r="IT18"/>
      <c r="IU18"/>
      <c r="IV18"/>
    </row>
    <row r="19" spans="1:256" s="11" customFormat="1" ht="24.75" customHeight="1">
      <c r="A19" s="79">
        <f>IF(NOT(ISBLANK(Klassenliste!C24)),Klassenliste!C24,"")</f>
        <v>0</v>
      </c>
      <c r="B19" s="79">
        <f>IF(NOT(ISBLANK(Klassenliste!D24)),Klassenliste!E24,"")</f>
        <v>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HZ19"/>
      <c r="IA19"/>
      <c r="IB19"/>
      <c r="IC19"/>
      <c r="ID19"/>
      <c r="IE19"/>
      <c r="IF19"/>
      <c r="IG19"/>
      <c r="IH19"/>
      <c r="II19"/>
      <c r="IJ19"/>
      <c r="IK19"/>
      <c r="IL19"/>
      <c r="IM19"/>
      <c r="IN19"/>
      <c r="IO19"/>
      <c r="IP19"/>
      <c r="IQ19"/>
      <c r="IR19"/>
      <c r="IS19"/>
      <c r="IT19"/>
      <c r="IU19"/>
      <c r="IV19"/>
    </row>
    <row r="20" spans="1:256" s="11" customFormat="1" ht="24.75" customHeight="1">
      <c r="A20" s="78">
        <f>IF(NOT(ISBLANK(Klassenliste!C25)),Klassenliste!C25,"")</f>
        <v>0</v>
      </c>
      <c r="B20" s="78">
        <f>IF(NOT(ISBLANK(Klassenliste!D25)),Klassenliste!E25,"")</f>
        <v>0</v>
      </c>
      <c r="HZ20"/>
      <c r="IA20"/>
      <c r="IB20"/>
      <c r="IC20"/>
      <c r="ID20"/>
      <c r="IE20"/>
      <c r="IF20"/>
      <c r="IG20"/>
      <c r="IH20"/>
      <c r="II20"/>
      <c r="IJ20"/>
      <c r="IK20"/>
      <c r="IL20"/>
      <c r="IM20"/>
      <c r="IN20"/>
      <c r="IO20"/>
      <c r="IP20"/>
      <c r="IQ20"/>
      <c r="IR20"/>
      <c r="IS20"/>
      <c r="IT20"/>
      <c r="IU20"/>
      <c r="IV20"/>
    </row>
    <row r="21" spans="1:256" s="11" customFormat="1" ht="24.75" customHeight="1">
      <c r="A21" s="79">
        <f>IF(NOT(ISBLANK(Klassenliste!C26)),Klassenliste!C26,"")</f>
        <v>0</v>
      </c>
      <c r="B21" s="79">
        <f>IF(NOT(ISBLANK(Klassenliste!D26)),Klassenliste!E26,"")</f>
        <v>0</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HZ21"/>
      <c r="IA21"/>
      <c r="IB21"/>
      <c r="IC21"/>
      <c r="ID21"/>
      <c r="IE21"/>
      <c r="IF21"/>
      <c r="IG21"/>
      <c r="IH21"/>
      <c r="II21"/>
      <c r="IJ21"/>
      <c r="IK21"/>
      <c r="IL21"/>
      <c r="IM21"/>
      <c r="IN21"/>
      <c r="IO21"/>
      <c r="IP21"/>
      <c r="IQ21"/>
      <c r="IR21"/>
      <c r="IS21"/>
      <c r="IT21"/>
      <c r="IU21"/>
      <c r="IV21"/>
    </row>
    <row r="22" spans="1:256" s="11" customFormat="1" ht="24.75" customHeight="1">
      <c r="A22" s="78">
        <f>IF(NOT(ISBLANK(Klassenliste!C27)),Klassenliste!C27,"")</f>
        <v>0</v>
      </c>
      <c r="B22" s="78">
        <f>IF(NOT(ISBLANK(Klassenliste!D27)),Klassenliste!E27,"")</f>
        <v>0</v>
      </c>
      <c r="HZ22"/>
      <c r="IA22"/>
      <c r="IB22"/>
      <c r="IC22"/>
      <c r="ID22"/>
      <c r="IE22"/>
      <c r="IF22"/>
      <c r="IG22"/>
      <c r="IH22"/>
      <c r="II22"/>
      <c r="IJ22"/>
      <c r="IK22"/>
      <c r="IL22"/>
      <c r="IM22"/>
      <c r="IN22"/>
      <c r="IO22"/>
      <c r="IP22"/>
      <c r="IQ22"/>
      <c r="IR22"/>
      <c r="IS22"/>
      <c r="IT22"/>
      <c r="IU22"/>
      <c r="IV22"/>
    </row>
    <row r="23" spans="1:256" s="15" customFormat="1" ht="24.75" customHeight="1">
      <c r="A23" s="79">
        <f>IF(NOT(ISBLANK(Klassenliste!C28)),Klassenliste!C28,"")</f>
        <v>0</v>
      </c>
      <c r="B23" s="79">
        <f>IF(NOT(ISBLANK(Klassenliste!D28)),Klassenliste!E28,"")</f>
        <v>0</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11" customFormat="1" ht="24.75" customHeight="1">
      <c r="A24" s="78">
        <f>IF(NOT(ISBLANK(Klassenliste!C29)),Klassenliste!C29,"")</f>
        <v>0</v>
      </c>
      <c r="B24" s="78">
        <f>IF(NOT(ISBLANK(Klassenliste!D29)),Klassenliste!E29,"")</f>
        <v>0</v>
      </c>
      <c r="HZ24"/>
      <c r="IA24"/>
      <c r="IB24"/>
      <c r="IC24"/>
      <c r="ID24"/>
      <c r="IE24"/>
      <c r="IF24"/>
      <c r="IG24"/>
      <c r="IH24"/>
      <c r="II24"/>
      <c r="IJ24"/>
      <c r="IK24"/>
      <c r="IL24"/>
      <c r="IM24"/>
      <c r="IN24"/>
      <c r="IO24"/>
      <c r="IP24"/>
      <c r="IQ24"/>
      <c r="IR24"/>
      <c r="IS24"/>
      <c r="IT24"/>
      <c r="IU24"/>
      <c r="IV24"/>
    </row>
    <row r="25" spans="1:256" s="15" customFormat="1" ht="24.75" customHeight="1">
      <c r="A25" s="79">
        <f>IF(NOT(ISBLANK(Klassenliste!C30)),Klassenliste!C30,"")</f>
        <v>0</v>
      </c>
      <c r="B25" s="79">
        <f>IF(NOT(ISBLANK(Klassenliste!D30)),Klassenliste!E30,"")</f>
        <v>0</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11" customFormat="1" ht="24.75" customHeight="1">
      <c r="A26" s="78">
        <f>IF(NOT(ISBLANK(Klassenliste!C31)),Klassenliste!C31,"")</f>
        <v>0</v>
      </c>
      <c r="B26" s="78">
        <f>IF(NOT(ISBLANK(Klassenliste!D31)),Klassenliste!E31,"")</f>
        <v>0</v>
      </c>
      <c r="HZ26"/>
      <c r="IA26"/>
      <c r="IB26"/>
      <c r="IC26"/>
      <c r="ID26"/>
      <c r="IE26"/>
      <c r="IF26"/>
      <c r="IG26"/>
      <c r="IH26"/>
      <c r="II26"/>
      <c r="IJ26"/>
      <c r="IK26"/>
      <c r="IL26"/>
      <c r="IM26"/>
      <c r="IN26"/>
      <c r="IO26"/>
      <c r="IP26"/>
      <c r="IQ26"/>
      <c r="IR26"/>
      <c r="IS26"/>
      <c r="IT26"/>
      <c r="IU26"/>
      <c r="IV26"/>
    </row>
    <row r="27" spans="1:256" s="11" customFormat="1" ht="24.75" customHeight="1">
      <c r="A27" s="79">
        <f>IF(NOT(ISBLANK(Klassenliste!C32)),Klassenliste!C32,"")</f>
        <v>0</v>
      </c>
      <c r="B27" s="79">
        <f>IF(NOT(ISBLANK(Klassenliste!D32)),Klassenliste!E32,"")</f>
        <v>0</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HZ27"/>
      <c r="IA27"/>
      <c r="IB27"/>
      <c r="IC27"/>
      <c r="ID27"/>
      <c r="IE27"/>
      <c r="IF27"/>
      <c r="IG27"/>
      <c r="IH27"/>
      <c r="II27"/>
      <c r="IJ27"/>
      <c r="IK27"/>
      <c r="IL27"/>
      <c r="IM27"/>
      <c r="IN27"/>
      <c r="IO27"/>
      <c r="IP27"/>
      <c r="IQ27"/>
      <c r="IR27"/>
      <c r="IS27"/>
      <c r="IT27"/>
      <c r="IU27"/>
      <c r="IV27"/>
    </row>
    <row r="28" spans="1:256" s="15" customFormat="1" ht="24.75" customHeight="1">
      <c r="A28" s="78">
        <f>IF(NOT(ISBLANK(Klassenliste!C33)),Klassenliste!C33,"")</f>
        <v>0</v>
      </c>
      <c r="B28" s="78">
        <f>IF(NOT(ISBLANK(Klassenliste!D33)),Klassenliste!E33,"")</f>
        <v>0</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1" customFormat="1" ht="24.75" customHeight="1">
      <c r="A29" s="79">
        <f>IF(NOT(ISBLANK(Klassenliste!C34)),Klassenliste!C34,"")</f>
        <v>0</v>
      </c>
      <c r="B29" s="79">
        <f>IF(NOT(ISBLANK(Klassenliste!D34)),Klassenliste!E34,"")</f>
        <v>0</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HZ29"/>
      <c r="IA29"/>
      <c r="IB29"/>
      <c r="IC29"/>
      <c r="ID29"/>
      <c r="IE29"/>
      <c r="IF29"/>
      <c r="IG29"/>
      <c r="IH29"/>
      <c r="II29"/>
      <c r="IJ29"/>
      <c r="IK29"/>
      <c r="IL29"/>
      <c r="IM29"/>
      <c r="IN29"/>
      <c r="IO29"/>
      <c r="IP29"/>
      <c r="IQ29"/>
      <c r="IR29"/>
      <c r="IS29"/>
      <c r="IT29"/>
      <c r="IU29"/>
      <c r="IV29"/>
    </row>
    <row r="30" spans="1:39" ht="24.75" customHeight="1">
      <c r="A30" s="78">
        <f>IF(NOT(ISBLANK(Klassenliste!C35)),Klassenliste!C35,"")</f>
        <v>0</v>
      </c>
      <c r="B30" s="78">
        <f>IF(NOT(ISBLANK(Klassenliste!D35)),Klassenliste!E35,"")</f>
        <v>0</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row>
    <row r="31" spans="1:256" s="11" customFormat="1" ht="24.75" customHeight="1">
      <c r="A31" s="79">
        <f>IF(NOT(ISBLANK(Klassenliste!C35)),Klassenliste!C35,"")</f>
        <v>0</v>
      </c>
      <c r="B31" s="79">
        <f>IF(NOT(ISBLANK(Klassenliste!D35)),Klassenliste!E35,"")</f>
        <v>0</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HZ31"/>
      <c r="IA31"/>
      <c r="IB31"/>
      <c r="IC31"/>
      <c r="ID31"/>
      <c r="IE31"/>
      <c r="IF31"/>
      <c r="IG31"/>
      <c r="IH31"/>
      <c r="II31"/>
      <c r="IJ31"/>
      <c r="IK31"/>
      <c r="IL31"/>
      <c r="IM31"/>
      <c r="IN31"/>
      <c r="IO31"/>
      <c r="IP31"/>
      <c r="IQ31"/>
      <c r="IR31"/>
      <c r="IS31"/>
      <c r="IT31"/>
      <c r="IU31"/>
      <c r="IV31"/>
    </row>
    <row r="32" spans="1:39" ht="24.75" customHeight="1">
      <c r="A32" s="78">
        <f>IF(NOT(ISBLANK(Klassenliste!C36)),Klassenliste!C36,"")</f>
        <v>0</v>
      </c>
      <c r="B32" s="78">
        <f>IF(NOT(ISBLANK(Klassenliste!D36)),Klassenliste!E36,"")</f>
        <v>0</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256" s="11" customFormat="1" ht="24.75" customHeight="1">
      <c r="A33" s="79">
        <f>IF(NOT(ISBLANK(Klassenliste!C37)),Klassenliste!C37,"")</f>
        <v>0</v>
      </c>
      <c r="B33" s="79">
        <f>IF(NOT(ISBLANK(Klassenliste!D37)),Klassenliste!E37,"")</f>
        <v>0</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HZ33"/>
      <c r="IA33"/>
      <c r="IB33"/>
      <c r="IC33"/>
      <c r="ID33"/>
      <c r="IE33"/>
      <c r="IF33"/>
      <c r="IG33"/>
      <c r="IH33"/>
      <c r="II33"/>
      <c r="IJ33"/>
      <c r="IK33"/>
      <c r="IL33"/>
      <c r="IM33"/>
      <c r="IN33"/>
      <c r="IO33"/>
      <c r="IP33"/>
      <c r="IQ33"/>
      <c r="IR33"/>
      <c r="IS33"/>
      <c r="IT33"/>
      <c r="IU33"/>
      <c r="IV33"/>
    </row>
  </sheetData>
  <sheetProtection selectLockedCells="1" selectUnlockedCells="1"/>
  <mergeCells count="2">
    <mergeCell ref="C1:R1"/>
    <mergeCell ref="S1:AM1"/>
  </mergeCells>
  <conditionalFormatting sqref="A33:B33 A31:B31 B32:B33 A2:B29">
    <cfRule type="cellIs" priority="1" dxfId="0" operator="equal" stopIfTrue="1">
      <formula>"z"</formula>
    </cfRule>
    <cfRule type="cellIs" priority="2" dxfId="0" operator="equal" stopIfTrue="1">
      <formula>"k"</formula>
    </cfRule>
    <cfRule type="cellIs" priority="3" dxfId="1" operator="equal" stopIfTrue="1">
      <formula>"f"</formula>
    </cfRule>
  </conditionalFormatting>
  <conditionalFormatting sqref="A32">
    <cfRule type="cellIs" priority="4" dxfId="0" operator="equal" stopIfTrue="1">
      <formula>"z"</formula>
    </cfRule>
    <cfRule type="cellIs" priority="5" dxfId="0" operator="equal" stopIfTrue="1">
      <formula>"k"</formula>
    </cfRule>
    <cfRule type="cellIs" priority="6" dxfId="1" operator="equal" stopIfTrue="1">
      <formula>"f"</formula>
    </cfRule>
  </conditionalFormatting>
  <conditionalFormatting sqref="A30:B30">
    <cfRule type="cellIs" priority="7" dxfId="0" operator="equal" stopIfTrue="1">
      <formula>"z"</formula>
    </cfRule>
    <cfRule type="cellIs" priority="8" dxfId="0" operator="equal" stopIfTrue="1">
      <formula>"k"</formula>
    </cfRule>
    <cfRule type="cellIs" priority="9" dxfId="1" operator="equal" stopIfTrue="1">
      <formula>"f"</formula>
    </cfRule>
  </conditionalFormatting>
  <printOptions gridLines="1"/>
  <pageMargins left="0.31527777777777777" right="0.31527777777777777" top="0.31527777777777777" bottom="0.25069444444444444" header="0.5118055555555555" footer="0.5118055555555555"/>
  <pageSetup firstPageNumber="1" useFirstPageNumber="1" fitToHeight="2"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V38"/>
  <sheetViews>
    <sheetView tabSelected="1" workbookViewId="0" topLeftCell="A1">
      <selection activeCell="A1" sqref="A1"/>
    </sheetView>
  </sheetViews>
  <sheetFormatPr defaultColWidth="4.57421875" defaultRowHeight="27.75" customHeight="1"/>
  <cols>
    <col min="1" max="1" width="14.00390625" style="2" customWidth="1"/>
    <col min="2" max="2" width="11.140625" style="2" customWidth="1"/>
    <col min="3" max="23" width="8.28125" style="0" customWidth="1"/>
    <col min="24" max="16384" width="4.7109375" style="0" customWidth="1"/>
  </cols>
  <sheetData>
    <row r="1" spans="1:256" s="77" customFormat="1" ht="24.75" customHeight="1">
      <c r="A1" s="81" t="str">
        <f>CONCATENATE("Klasse ",Klasse)</f>
        <v>Klasse 7 f</v>
      </c>
      <c r="B1" s="81">
        <f>IF(NOT(ISBLANK(HA_AM!C3)),HA_AM!C3,"")</f>
        <v>0</v>
      </c>
      <c r="C1" s="82" t="s">
        <v>84</v>
      </c>
      <c r="D1" s="82"/>
      <c r="E1" s="82"/>
      <c r="F1" s="82"/>
      <c r="G1" s="82"/>
      <c r="H1" s="82"/>
      <c r="I1" s="82"/>
      <c r="J1" s="82"/>
      <c r="K1" s="82"/>
      <c r="L1" s="82"/>
      <c r="M1" s="82"/>
      <c r="N1" s="82"/>
      <c r="O1" s="82"/>
      <c r="P1" s="82"/>
      <c r="Q1" s="82"/>
      <c r="R1" s="82"/>
      <c r="S1" s="82"/>
      <c r="T1" s="82"/>
      <c r="U1" s="82"/>
      <c r="V1" s="82"/>
      <c r="W1" s="82"/>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11" customFormat="1" ht="18.75" customHeight="1">
      <c r="A2" s="83" t="s">
        <v>85</v>
      </c>
      <c r="B2" s="83"/>
      <c r="C2" s="84">
        <v>42990</v>
      </c>
      <c r="D2" s="84">
        <f>C2+7</f>
        <v>42997</v>
      </c>
      <c r="E2" s="84">
        <f>D2+7</f>
        <v>43004</v>
      </c>
      <c r="F2" s="84">
        <f>E2+7</f>
        <v>43011</v>
      </c>
      <c r="G2" s="84">
        <f>F2+7</f>
        <v>43018</v>
      </c>
      <c r="H2" s="84">
        <f>G2+7</f>
        <v>43025</v>
      </c>
      <c r="I2" s="84">
        <f>H2+7</f>
        <v>43032</v>
      </c>
      <c r="J2" s="84">
        <f>I2+7</f>
        <v>43039</v>
      </c>
      <c r="K2" s="84">
        <f>J2+7</f>
        <v>43046</v>
      </c>
      <c r="L2" s="84">
        <f>K2+7</f>
        <v>43053</v>
      </c>
      <c r="M2" s="84">
        <f>L2+7</f>
        <v>43060</v>
      </c>
      <c r="N2" s="84">
        <f>M2+7</f>
        <v>43067</v>
      </c>
      <c r="O2" s="84">
        <f>N2+7</f>
        <v>43074</v>
      </c>
      <c r="P2" s="84">
        <f>O2+7</f>
        <v>43081</v>
      </c>
      <c r="Q2" s="84">
        <f>P2+7</f>
        <v>43088</v>
      </c>
      <c r="R2" s="84">
        <f>Q2+7</f>
        <v>43095</v>
      </c>
      <c r="S2" s="84">
        <f>R2+7</f>
        <v>43102</v>
      </c>
      <c r="T2" s="84">
        <f>S2+7</f>
        <v>43109</v>
      </c>
      <c r="U2" s="84">
        <f>T2+7</f>
        <v>43116</v>
      </c>
      <c r="V2" s="84">
        <f>U2+7</f>
        <v>43123</v>
      </c>
      <c r="W2" s="84">
        <f>V2+7</f>
        <v>43130</v>
      </c>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3" s="87" customFormat="1" ht="18.75" customHeight="1">
      <c r="A3" s="85">
        <f>IF(NOT(ISBLANK(Klassenliste!C6)),Klassenliste!C6,"")</f>
        <v>0</v>
      </c>
      <c r="B3" s="85">
        <f>IF(NOT(ISBLANK(Klassenliste!E6)),Klassenliste!E6,"")</f>
        <v>0</v>
      </c>
      <c r="C3" s="86"/>
      <c r="D3" s="86"/>
      <c r="E3" s="86"/>
      <c r="F3" s="86"/>
      <c r="G3" s="86"/>
      <c r="H3" s="86"/>
      <c r="I3" s="86"/>
      <c r="J3" s="86"/>
      <c r="K3" s="86"/>
      <c r="L3" s="86"/>
      <c r="M3" s="86"/>
      <c r="N3" s="86"/>
      <c r="O3" s="86"/>
      <c r="P3" s="86"/>
      <c r="Q3" s="86"/>
      <c r="R3" s="86"/>
      <c r="S3" s="86"/>
      <c r="T3" s="86"/>
      <c r="U3" s="86"/>
      <c r="V3" s="86"/>
      <c r="W3" s="86"/>
    </row>
    <row r="4" spans="1:2" s="87" customFormat="1" ht="18.75" customHeight="1">
      <c r="A4" s="88">
        <f>IF(NOT(ISBLANK(Klassenliste!C7)),Klassenliste!C7,"")</f>
        <v>0</v>
      </c>
      <c r="B4" s="88">
        <f>IF(NOT(ISBLANK(Klassenliste!E7)),Klassenliste!E7,"")</f>
        <v>0</v>
      </c>
    </row>
    <row r="5" spans="1:23" s="87" customFormat="1" ht="18.75" customHeight="1">
      <c r="A5" s="85">
        <f>IF(NOT(ISBLANK(Klassenliste!C8)),Klassenliste!C8,"")</f>
        <v>0</v>
      </c>
      <c r="B5" s="85">
        <f>IF(NOT(ISBLANK(Klassenliste!E8)),Klassenliste!E8,"")</f>
        <v>0</v>
      </c>
      <c r="C5" s="86"/>
      <c r="D5" s="86"/>
      <c r="E5" s="86"/>
      <c r="F5" s="86"/>
      <c r="G5" s="86"/>
      <c r="H5" s="86"/>
      <c r="I5" s="86"/>
      <c r="J5" s="86"/>
      <c r="K5" s="86"/>
      <c r="L5" s="86"/>
      <c r="M5" s="86"/>
      <c r="N5" s="86"/>
      <c r="O5" s="86"/>
      <c r="P5" s="86"/>
      <c r="Q5" s="86"/>
      <c r="R5" s="86"/>
      <c r="S5" s="86"/>
      <c r="T5" s="86"/>
      <c r="U5" s="86"/>
      <c r="V5" s="86"/>
      <c r="W5" s="86"/>
    </row>
    <row r="6" spans="1:2" s="87" customFormat="1" ht="18.75" customHeight="1">
      <c r="A6" s="88">
        <f>IF(NOT(ISBLANK(Klassenliste!C9)),Klassenliste!C9,"")</f>
        <v>0</v>
      </c>
      <c r="B6" s="88">
        <f>IF(NOT(ISBLANK(Klassenliste!E9)),Klassenliste!E9,"")</f>
        <v>0</v>
      </c>
    </row>
    <row r="7" spans="1:23" s="87" customFormat="1" ht="18.75" customHeight="1">
      <c r="A7" s="85">
        <f>IF(NOT(ISBLANK(Klassenliste!C10)),Klassenliste!C10,"")</f>
        <v>0</v>
      </c>
      <c r="B7" s="85">
        <f>IF(NOT(ISBLANK(Klassenliste!E10)),Klassenliste!E10,"")</f>
        <v>0</v>
      </c>
      <c r="C7" s="86"/>
      <c r="D7" s="86"/>
      <c r="E7" s="86"/>
      <c r="F7" s="86"/>
      <c r="G7" s="86"/>
      <c r="H7" s="86"/>
      <c r="I7" s="86"/>
      <c r="J7" s="86"/>
      <c r="K7" s="86"/>
      <c r="L7" s="86"/>
      <c r="M7" s="86"/>
      <c r="N7" s="86"/>
      <c r="O7" s="86"/>
      <c r="P7" s="86"/>
      <c r="Q7" s="86"/>
      <c r="R7" s="86"/>
      <c r="S7" s="86"/>
      <c r="T7" s="86"/>
      <c r="U7" s="86"/>
      <c r="V7" s="86"/>
      <c r="W7" s="86"/>
    </row>
    <row r="8" spans="1:2" s="87" customFormat="1" ht="18.75" customHeight="1">
      <c r="A8" s="88">
        <f>IF(NOT(ISBLANK(Klassenliste!C11)),Klassenliste!C11,"")</f>
        <v>0</v>
      </c>
      <c r="B8" s="88">
        <f>IF(NOT(ISBLANK(Klassenliste!E11)),Klassenliste!E11,"")</f>
        <v>0</v>
      </c>
    </row>
    <row r="9" spans="1:23" s="87" customFormat="1" ht="18.75" customHeight="1">
      <c r="A9" s="85">
        <f>IF(NOT(ISBLANK(Klassenliste!C12)),Klassenliste!C12,"")</f>
        <v>0</v>
      </c>
      <c r="B9" s="85">
        <f>IF(NOT(ISBLANK(Klassenliste!E12)),Klassenliste!E12,"")</f>
        <v>0</v>
      </c>
      <c r="C9" s="86"/>
      <c r="D9" s="86"/>
      <c r="E9" s="86"/>
      <c r="F9" s="86"/>
      <c r="G9" s="86"/>
      <c r="H9" s="86"/>
      <c r="I9" s="86"/>
      <c r="J9" s="86"/>
      <c r="K9" s="86"/>
      <c r="L9" s="86"/>
      <c r="M9" s="86"/>
      <c r="N9" s="86"/>
      <c r="O9" s="86"/>
      <c r="P9" s="86"/>
      <c r="Q9" s="86"/>
      <c r="R9" s="86"/>
      <c r="S9" s="86"/>
      <c r="T9" s="86"/>
      <c r="U9" s="86"/>
      <c r="V9" s="86"/>
      <c r="W9" s="86"/>
    </row>
    <row r="10" spans="1:2" s="87" customFormat="1" ht="18.75" customHeight="1">
      <c r="A10" s="88">
        <f>IF(NOT(ISBLANK(Klassenliste!C13)),Klassenliste!C13,"")</f>
        <v>0</v>
      </c>
      <c r="B10" s="88">
        <f>IF(NOT(ISBLANK(Klassenliste!E13)),Klassenliste!E13,"")</f>
        <v>0</v>
      </c>
    </row>
    <row r="11" spans="1:23" s="87" customFormat="1" ht="18.75" customHeight="1">
      <c r="A11" s="85">
        <f>IF(NOT(ISBLANK(Klassenliste!C14)),Klassenliste!C14,"")</f>
        <v>0</v>
      </c>
      <c r="B11" s="85">
        <f>IF(NOT(ISBLANK(Klassenliste!E14)),Klassenliste!E14,"")</f>
        <v>0</v>
      </c>
      <c r="C11" s="86"/>
      <c r="D11" s="86"/>
      <c r="E11" s="86"/>
      <c r="F11" s="86"/>
      <c r="G11" s="86"/>
      <c r="H11" s="86"/>
      <c r="I11" s="86"/>
      <c r="J11" s="86"/>
      <c r="K11" s="86"/>
      <c r="L11" s="86"/>
      <c r="M11" s="86"/>
      <c r="N11" s="86"/>
      <c r="O11" s="86"/>
      <c r="P11" s="86"/>
      <c r="Q11" s="86"/>
      <c r="R11" s="86"/>
      <c r="S11" s="86"/>
      <c r="T11" s="86"/>
      <c r="U11" s="86"/>
      <c r="V11" s="86"/>
      <c r="W11" s="86"/>
    </row>
    <row r="12" spans="1:2" s="87" customFormat="1" ht="18.75" customHeight="1">
      <c r="A12" s="88">
        <f>IF(NOT(ISBLANK(Klassenliste!C15)),Klassenliste!C15,"")</f>
        <v>0</v>
      </c>
      <c r="B12" s="88">
        <f>IF(NOT(ISBLANK(Klassenliste!E15)),Klassenliste!E15,"")</f>
        <v>0</v>
      </c>
    </row>
    <row r="13" spans="1:23" s="87" customFormat="1" ht="18.75" customHeight="1">
      <c r="A13" s="85">
        <f>IF(NOT(ISBLANK(Klassenliste!C16)),Klassenliste!C16,"")</f>
        <v>0</v>
      </c>
      <c r="B13" s="85">
        <f>IF(NOT(ISBLANK(Klassenliste!E16)),Klassenliste!E16,"")</f>
        <v>0</v>
      </c>
      <c r="C13" s="86"/>
      <c r="D13" s="86"/>
      <c r="E13" s="86"/>
      <c r="F13" s="86"/>
      <c r="G13" s="86"/>
      <c r="H13" s="86"/>
      <c r="I13" s="86"/>
      <c r="J13" s="86"/>
      <c r="K13" s="86"/>
      <c r="L13" s="86"/>
      <c r="M13" s="86"/>
      <c r="N13" s="86"/>
      <c r="O13" s="86"/>
      <c r="P13" s="86"/>
      <c r="Q13" s="86"/>
      <c r="R13" s="86"/>
      <c r="S13" s="86"/>
      <c r="T13" s="86"/>
      <c r="U13" s="86"/>
      <c r="V13" s="86"/>
      <c r="W13" s="86"/>
    </row>
    <row r="14" spans="1:2" s="87" customFormat="1" ht="18.75" customHeight="1">
      <c r="A14" s="88">
        <f>IF(NOT(ISBLANK(Klassenliste!C17)),Klassenliste!C17,"")</f>
        <v>0</v>
      </c>
      <c r="B14" s="88">
        <f>IF(NOT(ISBLANK(Klassenliste!E17)),Klassenliste!E17,"")</f>
        <v>0</v>
      </c>
    </row>
    <row r="15" spans="1:23" s="87" customFormat="1" ht="18.75" customHeight="1">
      <c r="A15" s="85">
        <f>IF(NOT(ISBLANK(Klassenliste!C18)),Klassenliste!C18,"")</f>
        <v>0</v>
      </c>
      <c r="B15" s="85">
        <f>IF(NOT(ISBLANK(Klassenliste!E18)),Klassenliste!E18,"")</f>
        <v>0</v>
      </c>
      <c r="C15" s="86"/>
      <c r="D15" s="86"/>
      <c r="E15" s="86"/>
      <c r="F15" s="86"/>
      <c r="G15" s="86"/>
      <c r="H15" s="86"/>
      <c r="I15" s="86"/>
      <c r="J15" s="86"/>
      <c r="K15" s="86"/>
      <c r="L15" s="86"/>
      <c r="M15" s="86"/>
      <c r="N15" s="86"/>
      <c r="O15" s="86"/>
      <c r="P15" s="86"/>
      <c r="Q15" s="86"/>
      <c r="R15" s="86"/>
      <c r="S15" s="86"/>
      <c r="T15" s="86"/>
      <c r="U15" s="86"/>
      <c r="V15" s="86"/>
      <c r="W15" s="86"/>
    </row>
    <row r="16" spans="1:2" s="87" customFormat="1" ht="18.75" customHeight="1">
      <c r="A16" s="88">
        <f>IF(NOT(ISBLANK(Klassenliste!C19)),Klassenliste!C19,"")</f>
        <v>0</v>
      </c>
      <c r="B16" s="88">
        <f>IF(NOT(ISBLANK(Klassenliste!E19)),Klassenliste!E19,"")</f>
        <v>0</v>
      </c>
    </row>
    <row r="17" spans="1:23" s="87" customFormat="1" ht="18.75" customHeight="1">
      <c r="A17" s="85">
        <f>IF(NOT(ISBLANK(Klassenliste!C20)),Klassenliste!C20,"")</f>
        <v>0</v>
      </c>
      <c r="B17" s="85">
        <f>IF(NOT(ISBLANK(Klassenliste!E20)),Klassenliste!E20,"")</f>
        <v>0</v>
      </c>
      <c r="C17" s="86"/>
      <c r="D17" s="86"/>
      <c r="E17" s="86"/>
      <c r="F17" s="86"/>
      <c r="G17" s="86"/>
      <c r="H17" s="86"/>
      <c r="I17" s="86"/>
      <c r="J17" s="86"/>
      <c r="K17" s="86"/>
      <c r="L17" s="86"/>
      <c r="M17" s="86"/>
      <c r="N17" s="86"/>
      <c r="O17" s="86"/>
      <c r="P17" s="86"/>
      <c r="Q17" s="86"/>
      <c r="R17" s="86"/>
      <c r="S17" s="86"/>
      <c r="T17" s="86"/>
      <c r="U17" s="86"/>
      <c r="V17" s="86"/>
      <c r="W17" s="86"/>
    </row>
    <row r="18" spans="1:2" s="87" customFormat="1" ht="18.75" customHeight="1">
      <c r="A18" s="88">
        <f>IF(NOT(ISBLANK(Klassenliste!C21)),Klassenliste!C21,"")</f>
        <v>0</v>
      </c>
      <c r="B18" s="88">
        <f>IF(NOT(ISBLANK(Klassenliste!E21)),Klassenliste!E21,"")</f>
        <v>0</v>
      </c>
    </row>
    <row r="19" spans="1:23" s="87" customFormat="1" ht="18.75" customHeight="1">
      <c r="A19" s="85">
        <f>IF(NOT(ISBLANK(Klassenliste!C22)),Klassenliste!C22,"")</f>
        <v>0</v>
      </c>
      <c r="B19" s="85">
        <f>IF(NOT(ISBLANK(Klassenliste!E22)),Klassenliste!E22,"")</f>
        <v>0</v>
      </c>
      <c r="C19" s="86"/>
      <c r="D19" s="86"/>
      <c r="E19" s="86"/>
      <c r="F19" s="86"/>
      <c r="G19" s="86"/>
      <c r="H19" s="86"/>
      <c r="I19" s="86"/>
      <c r="J19" s="86"/>
      <c r="K19" s="86"/>
      <c r="L19" s="86"/>
      <c r="M19" s="86"/>
      <c r="N19" s="86"/>
      <c r="O19" s="86"/>
      <c r="P19" s="86"/>
      <c r="Q19" s="86"/>
      <c r="R19" s="86"/>
      <c r="S19" s="86"/>
      <c r="T19" s="86"/>
      <c r="U19" s="86"/>
      <c r="V19" s="86"/>
      <c r="W19" s="86"/>
    </row>
    <row r="20" spans="1:2" s="87" customFormat="1" ht="18.75" customHeight="1">
      <c r="A20" s="88">
        <f>IF(NOT(ISBLANK(Klassenliste!C23)),Klassenliste!C23,"")</f>
        <v>0</v>
      </c>
      <c r="B20" s="88">
        <f>IF(NOT(ISBLANK(Klassenliste!E23)),Klassenliste!E23,"")</f>
        <v>0</v>
      </c>
    </row>
    <row r="21" spans="1:23" s="87" customFormat="1" ht="18.75" customHeight="1">
      <c r="A21" s="85">
        <f>IF(NOT(ISBLANK(Klassenliste!C24)),Klassenliste!C24,"")</f>
        <v>0</v>
      </c>
      <c r="B21" s="85">
        <f>IF(NOT(ISBLANK(Klassenliste!E24)),Klassenliste!E24,"")</f>
        <v>0</v>
      </c>
      <c r="C21" s="86"/>
      <c r="D21" s="86"/>
      <c r="E21" s="86"/>
      <c r="F21" s="86"/>
      <c r="G21" s="86"/>
      <c r="H21" s="86"/>
      <c r="I21" s="86"/>
      <c r="J21" s="86"/>
      <c r="K21" s="86"/>
      <c r="L21" s="86"/>
      <c r="M21" s="86"/>
      <c r="N21" s="86"/>
      <c r="O21" s="86"/>
      <c r="P21" s="86"/>
      <c r="Q21" s="86"/>
      <c r="R21" s="86"/>
      <c r="S21" s="86"/>
      <c r="T21" s="86"/>
      <c r="U21" s="86"/>
      <c r="V21" s="86"/>
      <c r="W21" s="86"/>
    </row>
    <row r="22" spans="1:2" s="87" customFormat="1" ht="18.75" customHeight="1">
      <c r="A22" s="88">
        <f>IF(NOT(ISBLANK(Klassenliste!C25)),Klassenliste!C25,"")</f>
        <v>0</v>
      </c>
      <c r="B22" s="88">
        <f>IF(NOT(ISBLANK(Klassenliste!E25)),Klassenliste!E25,"")</f>
        <v>0</v>
      </c>
    </row>
    <row r="23" spans="1:23" s="89" customFormat="1" ht="18.75" customHeight="1">
      <c r="A23" s="85">
        <f>IF(NOT(ISBLANK(Klassenliste!C26)),Klassenliste!C26,"")</f>
        <v>0</v>
      </c>
      <c r="B23" s="85">
        <f>IF(NOT(ISBLANK(Klassenliste!E26)),Klassenliste!E26,"")</f>
        <v>0</v>
      </c>
      <c r="C23" s="86"/>
      <c r="D23" s="86"/>
      <c r="E23" s="86"/>
      <c r="F23" s="86"/>
      <c r="G23" s="86"/>
      <c r="H23" s="86"/>
      <c r="I23" s="86"/>
      <c r="J23" s="86"/>
      <c r="K23" s="86"/>
      <c r="L23" s="86"/>
      <c r="M23" s="86"/>
      <c r="N23" s="86"/>
      <c r="O23" s="86"/>
      <c r="P23" s="86"/>
      <c r="Q23" s="86"/>
      <c r="R23" s="86"/>
      <c r="S23" s="86"/>
      <c r="T23" s="86"/>
      <c r="U23" s="86"/>
      <c r="V23" s="86"/>
      <c r="W23" s="86"/>
    </row>
    <row r="24" spans="1:2" s="87" customFormat="1" ht="18.75" customHeight="1">
      <c r="A24" s="88">
        <f>IF(NOT(ISBLANK(Klassenliste!C27)),Klassenliste!C27,"")</f>
        <v>0</v>
      </c>
      <c r="B24" s="88">
        <f>IF(NOT(ISBLANK(Klassenliste!E27)),Klassenliste!E27,"")</f>
        <v>0</v>
      </c>
    </row>
    <row r="25" spans="1:23" s="89" customFormat="1" ht="18.75" customHeight="1">
      <c r="A25" s="85">
        <f>IF(NOT(ISBLANK(Klassenliste!C28)),Klassenliste!C28,"")</f>
        <v>0</v>
      </c>
      <c r="B25" s="85">
        <f>IF(NOT(ISBLANK(Klassenliste!E28)),Klassenliste!E28,"")</f>
        <v>0</v>
      </c>
      <c r="C25" s="86"/>
      <c r="D25" s="86"/>
      <c r="E25" s="86"/>
      <c r="F25" s="86"/>
      <c r="G25" s="86"/>
      <c r="H25" s="86"/>
      <c r="I25" s="86"/>
      <c r="J25" s="86"/>
      <c r="K25" s="86"/>
      <c r="L25" s="86"/>
      <c r="M25" s="86"/>
      <c r="N25" s="86"/>
      <c r="O25" s="86"/>
      <c r="P25" s="86"/>
      <c r="Q25" s="86"/>
      <c r="R25" s="86"/>
      <c r="S25" s="86"/>
      <c r="T25" s="86"/>
      <c r="U25" s="86"/>
      <c r="V25" s="86"/>
      <c r="W25" s="86"/>
    </row>
    <row r="26" spans="1:2" s="87" customFormat="1" ht="18.75" customHeight="1">
      <c r="A26" s="88">
        <f>IF(NOT(ISBLANK(Klassenliste!C29)),Klassenliste!C29,"")</f>
        <v>0</v>
      </c>
      <c r="B26" s="88">
        <f>IF(NOT(ISBLANK(Klassenliste!E29)),Klassenliste!E29,"")</f>
        <v>0</v>
      </c>
    </row>
    <row r="27" spans="1:23" s="87" customFormat="1" ht="18.75" customHeight="1">
      <c r="A27" s="85">
        <f>IF(NOT(ISBLANK(Klassenliste!C30)),Klassenliste!C30,"")</f>
        <v>0</v>
      </c>
      <c r="B27" s="85">
        <f>IF(NOT(ISBLANK(Klassenliste!E30)),Klassenliste!E30,"")</f>
        <v>0</v>
      </c>
      <c r="C27" s="86"/>
      <c r="D27" s="86"/>
      <c r="E27" s="86"/>
      <c r="F27" s="86"/>
      <c r="G27" s="86"/>
      <c r="H27" s="86"/>
      <c r="I27" s="86"/>
      <c r="J27" s="86"/>
      <c r="K27" s="86"/>
      <c r="L27" s="86"/>
      <c r="M27" s="86"/>
      <c r="N27" s="86"/>
      <c r="O27" s="86"/>
      <c r="P27" s="86"/>
      <c r="Q27" s="86"/>
      <c r="R27" s="86"/>
      <c r="S27" s="86"/>
      <c r="T27" s="86"/>
      <c r="U27" s="86"/>
      <c r="V27" s="86"/>
      <c r="W27" s="86"/>
    </row>
    <row r="28" spans="1:23" s="89" customFormat="1" ht="18.75" customHeight="1">
      <c r="A28" s="88">
        <f>IF(NOT(ISBLANK(Klassenliste!C31)),Klassenliste!C31,"")</f>
        <v>0</v>
      </c>
      <c r="B28" s="88">
        <f>IF(NOT(ISBLANK(Klassenliste!E31)),Klassenliste!E31,"")</f>
        <v>0</v>
      </c>
      <c r="C28" s="87"/>
      <c r="D28" s="87"/>
      <c r="E28" s="87"/>
      <c r="F28" s="87"/>
      <c r="G28" s="87"/>
      <c r="H28" s="87"/>
      <c r="I28" s="87"/>
      <c r="J28" s="87"/>
      <c r="K28" s="87"/>
      <c r="L28" s="87"/>
      <c r="M28" s="87"/>
      <c r="N28" s="87"/>
      <c r="O28" s="87"/>
      <c r="P28" s="87"/>
      <c r="Q28" s="87"/>
      <c r="R28" s="87"/>
      <c r="S28" s="87"/>
      <c r="T28" s="87"/>
      <c r="U28" s="87"/>
      <c r="V28" s="87"/>
      <c r="W28" s="87"/>
    </row>
    <row r="29" spans="1:23" s="87" customFormat="1" ht="18.75" customHeight="1">
      <c r="A29" s="85">
        <f>IF(NOT(ISBLANK(Klassenliste!C32)),Klassenliste!C32,"")</f>
        <v>0</v>
      </c>
      <c r="B29" s="85">
        <f>IF(NOT(ISBLANK(Klassenliste!E32)),Klassenliste!E32,"")</f>
        <v>0</v>
      </c>
      <c r="C29" s="86"/>
      <c r="D29" s="86"/>
      <c r="E29" s="86"/>
      <c r="F29" s="86"/>
      <c r="G29" s="86"/>
      <c r="H29" s="86"/>
      <c r="I29" s="86"/>
      <c r="J29" s="86"/>
      <c r="K29" s="86"/>
      <c r="L29" s="86"/>
      <c r="M29" s="86"/>
      <c r="N29" s="86"/>
      <c r="O29" s="86"/>
      <c r="P29" s="86"/>
      <c r="Q29" s="86"/>
      <c r="R29" s="86"/>
      <c r="S29" s="86"/>
      <c r="T29" s="86"/>
      <c r="U29" s="86"/>
      <c r="V29" s="86"/>
      <c r="W29" s="86"/>
    </row>
    <row r="30" spans="1:2" s="89" customFormat="1" ht="18.75" customHeight="1">
      <c r="A30" s="88">
        <f>IF(NOT(ISBLANK(Klassenliste!C33)),Klassenliste!C33,"")</f>
        <v>0</v>
      </c>
      <c r="B30" s="88">
        <f>IF(NOT(ISBLANK(Klassenliste!E33)),Klassenliste!E33,"")</f>
        <v>0</v>
      </c>
    </row>
    <row r="31" spans="1:23" s="87" customFormat="1" ht="18.75" customHeight="1">
      <c r="A31" s="85">
        <f>IF(NOT(ISBLANK(Klassenliste!C34)),Klassenliste!C34,"")</f>
        <v>0</v>
      </c>
      <c r="B31" s="85">
        <f>IF(NOT(ISBLANK(Klassenliste!E34)),Klassenliste!E34,"")</f>
        <v>0</v>
      </c>
      <c r="C31" s="86"/>
      <c r="D31" s="86"/>
      <c r="E31" s="86"/>
      <c r="F31" s="86"/>
      <c r="G31" s="86"/>
      <c r="H31" s="86"/>
      <c r="I31" s="86"/>
      <c r="J31" s="86"/>
      <c r="K31" s="86"/>
      <c r="L31" s="86"/>
      <c r="M31" s="86"/>
      <c r="N31" s="86"/>
      <c r="O31" s="86"/>
      <c r="P31" s="86"/>
      <c r="Q31" s="86"/>
      <c r="R31" s="86"/>
      <c r="S31" s="86"/>
      <c r="T31" s="86"/>
      <c r="U31" s="86"/>
      <c r="V31" s="86"/>
      <c r="W31" s="86"/>
    </row>
    <row r="32" spans="1:2" s="87" customFormat="1" ht="18.75" customHeight="1">
      <c r="A32" s="88">
        <f>IF(NOT(ISBLANK(Klassenliste!C35)),Klassenliste!C35,"")</f>
        <v>0</v>
      </c>
      <c r="B32" s="88">
        <f>IF(NOT(ISBLANK(Klassenliste!E35)),Klassenliste!E35,"")</f>
        <v>0</v>
      </c>
    </row>
    <row r="33" spans="1:23" s="87" customFormat="1" ht="18.75" customHeight="1">
      <c r="A33" s="85">
        <f>IF(NOT(ISBLANK(Klassenliste!C36)),Klassenliste!C36,"")</f>
        <v>0</v>
      </c>
      <c r="B33" s="85">
        <f>IF(NOT(ISBLANK(Klassenliste!E36)),Klassenliste!E36,"")</f>
        <v>0</v>
      </c>
      <c r="C33" s="86"/>
      <c r="D33" s="86"/>
      <c r="E33" s="86"/>
      <c r="F33" s="86"/>
      <c r="G33" s="86"/>
      <c r="H33" s="86"/>
      <c r="I33" s="86"/>
      <c r="J33" s="86"/>
      <c r="K33" s="86"/>
      <c r="L33" s="86"/>
      <c r="M33" s="86"/>
      <c r="N33" s="86"/>
      <c r="O33" s="86"/>
      <c r="P33" s="86"/>
      <c r="Q33" s="86"/>
      <c r="R33" s="86"/>
      <c r="S33" s="86"/>
      <c r="T33" s="86"/>
      <c r="U33" s="86"/>
      <c r="V33" s="86"/>
      <c r="W33" s="86"/>
    </row>
    <row r="34" spans="1:2" s="89" customFormat="1" ht="18.75" customHeight="1">
      <c r="A34" s="88">
        <f>IF(NOT(ISBLANK(Klassenliste!C37)),Klassenliste!C37,"")</f>
        <v>0</v>
      </c>
      <c r="B34" s="88">
        <f>IF(NOT(ISBLANK(Klassenliste!E37)),Klassenliste!E37,"")</f>
        <v>0</v>
      </c>
    </row>
    <row r="35" spans="1:23" s="87" customFormat="1" ht="18.75" customHeight="1">
      <c r="A35" s="85">
        <f>IF(NOT(ISBLANK(Klassenliste!C38)),Klassenliste!C38,"")</f>
        <v>0</v>
      </c>
      <c r="B35" s="85">
        <f>IF(NOT(ISBLANK(Klassenliste!E38)),Klassenliste!E38,"")</f>
        <v>0</v>
      </c>
      <c r="C35" s="86"/>
      <c r="D35" s="86"/>
      <c r="E35" s="86"/>
      <c r="F35" s="86"/>
      <c r="G35" s="86"/>
      <c r="H35" s="86"/>
      <c r="I35" s="86"/>
      <c r="J35" s="86"/>
      <c r="K35" s="86"/>
      <c r="L35" s="86"/>
      <c r="M35" s="86"/>
      <c r="N35" s="86"/>
      <c r="O35" s="86"/>
      <c r="P35" s="86"/>
      <c r="Q35" s="86"/>
      <c r="R35" s="86"/>
      <c r="S35" s="86"/>
      <c r="T35" s="86"/>
      <c r="U35" s="86"/>
      <c r="V35" s="86"/>
      <c r="W35" s="86"/>
    </row>
    <row r="36" spans="1:2" s="89" customFormat="1" ht="18.75" customHeight="1">
      <c r="A36" s="88">
        <f>IF(NOT(ISBLANK(Klassenliste!C39)),Klassenliste!C39,"")</f>
        <v>0</v>
      </c>
      <c r="B36" s="88">
        <f>IF(NOT(ISBLANK(Klassenliste!E39)),Klassenliste!E39,"")</f>
        <v>0</v>
      </c>
    </row>
    <row r="37" spans="1:14" s="87" customFormat="1" ht="18.75" customHeight="1">
      <c r="A37" s="88"/>
      <c r="B37" s="88"/>
      <c r="C37" s="90" t="s">
        <v>86</v>
      </c>
      <c r="D37" s="90"/>
      <c r="E37" s="91" t="s">
        <v>87</v>
      </c>
      <c r="F37" s="91"/>
      <c r="G37" s="91" t="s">
        <v>88</v>
      </c>
      <c r="H37" s="91"/>
      <c r="I37" s="91" t="s">
        <v>89</v>
      </c>
      <c r="J37" s="91"/>
      <c r="K37" s="91" t="s">
        <v>90</v>
      </c>
      <c r="L37" s="91"/>
      <c r="M37" s="91" t="s">
        <v>91</v>
      </c>
      <c r="N37" s="91"/>
    </row>
    <row r="38" spans="1:14" s="94" customFormat="1" ht="13.5" customHeight="1">
      <c r="A38" s="92">
        <f>IF(NOT(ISBLANK(HA_AM!B33)),HA_AM!B33,"")</f>
        <v>0</v>
      </c>
      <c r="B38" s="92">
        <f>IF(NOT(ISBLANK(HA_AM!C33)),HA_AM!C33,"")</f>
        <v>0</v>
      </c>
      <c r="C38" s="90"/>
      <c r="D38" s="90"/>
      <c r="E38" s="93" t="s">
        <v>92</v>
      </c>
      <c r="F38" s="93"/>
      <c r="G38" s="93" t="s">
        <v>93</v>
      </c>
      <c r="H38" s="93"/>
      <c r="I38" s="93" t="s">
        <v>94</v>
      </c>
      <c r="J38" s="93"/>
      <c r="K38" s="93" t="s">
        <v>95</v>
      </c>
      <c r="L38" s="93"/>
      <c r="M38" s="93" t="s">
        <v>96</v>
      </c>
      <c r="N38" s="93"/>
    </row>
  </sheetData>
  <sheetProtection selectLockedCells="1" selectUnlockedCells="1"/>
  <mergeCells count="14">
    <mergeCell ref="A1:B1"/>
    <mergeCell ref="C1:W1"/>
    <mergeCell ref="A2:B2"/>
    <mergeCell ref="C37:D38"/>
    <mergeCell ref="E37:F37"/>
    <mergeCell ref="G37:H37"/>
    <mergeCell ref="I37:J37"/>
    <mergeCell ref="K37:L37"/>
    <mergeCell ref="M37:N37"/>
    <mergeCell ref="E38:F38"/>
    <mergeCell ref="G38:H38"/>
    <mergeCell ref="I38:J38"/>
    <mergeCell ref="K38:L38"/>
    <mergeCell ref="M38:N38"/>
  </mergeCells>
  <conditionalFormatting sqref="A2:B38">
    <cfRule type="cellIs" priority="1" dxfId="0" operator="equal" stopIfTrue="1">
      <formula>"z"</formula>
    </cfRule>
    <cfRule type="cellIs" priority="2" dxfId="0" operator="equal" stopIfTrue="1">
      <formula>"k"</formula>
    </cfRule>
    <cfRule type="cellIs" priority="3" dxfId="1" operator="equal" stopIfTrue="1">
      <formula>"f"</formula>
    </cfRule>
  </conditionalFormatting>
  <printOptions gridLines="1"/>
  <pageMargins left="0.31527777777777777" right="0.31527777777777777" top="0.31527777777777777" bottom="0.25069444444444444" header="0.5118055555555555" footer="0.5118055555555555"/>
  <pageSetup fitToHeight="2"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Funke</dc:creator>
  <cp:keywords/>
  <dc:description/>
  <cp:lastModifiedBy>Kerstin Funke</cp:lastModifiedBy>
  <cp:lastPrinted>2011-02-09T14:51:31Z</cp:lastPrinted>
  <dcterms:created xsi:type="dcterms:W3CDTF">2010-10-06T05:51:33Z</dcterms:created>
  <dcterms:modified xsi:type="dcterms:W3CDTF">2017-08-22T21:07:45Z</dcterms:modified>
  <cp:category/>
  <cp:version/>
  <cp:contentType/>
  <cp:contentStatus/>
  <cp:revision>192</cp:revision>
</cp:coreProperties>
</file>